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vialietuva-my.sharepoint.com/personal/diana_pasluostiene_vialietuva_lt/Documents/Darbalaukis/UAB Fima/files/15fbc45d-f53d-4720-b1b3-f8eb448ce80e/"/>
    </mc:Choice>
  </mc:AlternateContent>
  <xr:revisionPtr revIDLastSave="5" documentId="8_{A68F9CA3-FD20-45DD-83FF-CC23767E076A}" xr6:coauthVersionLast="47" xr6:coauthVersionMax="47" xr10:uidLastSave="{0A542042-D3D0-47B8-A33A-13B2B56C8C65}"/>
  <bookViews>
    <workbookView xWindow="4965" yWindow="2040" windowWidth="21600" windowHeight="11235" xr2:uid="{034D892D-4997-42CC-ADD2-6CCA2BC9A478}"/>
  </bookViews>
  <sheets>
    <sheet name="Pasiūlymo 1 priedas" sheetId="2" r:id="rId1"/>
  </sheets>
  <definedNames>
    <definedName name="_Hlk135385503" localSheetId="0">'Pasiūlymo 1 priedas'!$A$65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2" l="1"/>
  <c r="I74" i="2"/>
  <c r="I73" i="2"/>
  <c r="M25" i="2"/>
  <c r="M20" i="2"/>
  <c r="M21" i="2"/>
  <c r="M22" i="2"/>
  <c r="M23" i="2"/>
  <c r="M24" i="2"/>
  <c r="M19" i="2"/>
  <c r="M17" i="2"/>
  <c r="M16" i="2"/>
  <c r="M15" i="2"/>
  <c r="M14" i="2"/>
  <c r="M12" i="2"/>
  <c r="M11" i="2"/>
  <c r="M10" i="2"/>
  <c r="M9" i="2"/>
  <c r="I36" i="2" l="1"/>
  <c r="I37" i="2"/>
  <c r="I38" i="2"/>
  <c r="I39" i="2"/>
  <c r="I40" i="2"/>
  <c r="I41" i="2"/>
  <c r="I42" i="2"/>
  <c r="I35" i="2"/>
  <c r="H36" i="2"/>
  <c r="J36" i="2" s="1"/>
  <c r="H37" i="2"/>
  <c r="H38" i="2"/>
  <c r="H39" i="2"/>
  <c r="H40" i="2"/>
  <c r="J40" i="2" s="1"/>
  <c r="H41" i="2"/>
  <c r="J41" i="2" s="1"/>
  <c r="H42" i="2"/>
  <c r="H35" i="2"/>
  <c r="F52" i="2"/>
  <c r="F53" i="2"/>
  <c r="F54" i="2"/>
  <c r="F51" i="2"/>
  <c r="F55" i="2" s="1"/>
  <c r="F65" i="2"/>
  <c r="F64" i="2"/>
  <c r="F63" i="2"/>
  <c r="F62" i="2"/>
  <c r="F61" i="2"/>
  <c r="J35" i="2" l="1"/>
  <c r="J42" i="2"/>
  <c r="J39" i="2"/>
  <c r="J38" i="2"/>
  <c r="J37" i="2"/>
  <c r="J43" i="2"/>
  <c r="F67" i="2"/>
</calcChain>
</file>

<file path=xl/sharedStrings.xml><?xml version="1.0" encoding="utf-8"?>
<sst xmlns="http://schemas.openxmlformats.org/spreadsheetml/2006/main" count="187" uniqueCount="94">
  <si>
    <t>Įrenginys</t>
  </si>
  <si>
    <t>Kiekio vienetas</t>
  </si>
  <si>
    <t>Preliminarus kiekis</t>
  </si>
  <si>
    <t>Įkainis, Eur be PVM</t>
  </si>
  <si>
    <t>Siūloma kaina, Eur be PVM</t>
  </si>
  <si>
    <t>Bendra kaina, Eur be PVM</t>
  </si>
  <si>
    <t>Naujas įrenginys</t>
  </si>
  <si>
    <t>Įdiegimas</t>
  </si>
  <si>
    <t>Naujo įrenginio</t>
  </si>
  <si>
    <t>Įdiegimo</t>
  </si>
  <si>
    <t>vnt.</t>
  </si>
  <si>
    <t>Bendra suma, Eur be PVM</t>
  </si>
  <si>
    <t>Vnt.</t>
  </si>
  <si>
    <t>Įdiegimui</t>
  </si>
  <si>
    <t>Kiekio vienetai</t>
  </si>
  <si>
    <t>Užsakymo įvykdymas, kai reikia vykti į Vilniaus ar Utenos apskritį</t>
  </si>
  <si>
    <t>Užsakymo įvykdymas, kai reikia vykti į Kauno, Alytaus ar Marijampolės apskritį</t>
  </si>
  <si>
    <t>Užsakymo įvykdymas, kai reikia vykti į Šiaulių ar Panevėžio apskritį</t>
  </si>
  <si>
    <t>Užsakymo įvykdymas, kai reikia vykti į Klaipėdos, Telšių ar Tauragės apskritį</t>
  </si>
  <si>
    <t>kompl.</t>
  </si>
  <si>
    <t>Vaisala PWD 12 / 22 esamų orų jutiklis</t>
  </si>
  <si>
    <t>Vaisala PWD 12 įrenginio DRD jutiklis</t>
  </si>
  <si>
    <t>Vaisala PWD 22 įrenginio DRD jutiklis</t>
  </si>
  <si>
    <t>Vaisala WMT-702 / 703 Vėjo greičio ir krypties jutiklis</t>
  </si>
  <si>
    <t>Valdiklis Vaisala:</t>
  </si>
  <si>
    <t>DMU 703</t>
  </si>
  <si>
    <t>DRI 701</t>
  </si>
  <si>
    <t>PMA 701</t>
  </si>
  <si>
    <t>PMS 701</t>
  </si>
  <si>
    <t>PME 701</t>
  </si>
  <si>
    <t>Remontas</t>
  </si>
  <si>
    <t>Remonto</t>
  </si>
  <si>
    <t>-</t>
  </si>
  <si>
    <t>Visos KOS stotelės spintoje esančios įrangos permontavimas į naują įrangos spintą</t>
  </si>
  <si>
    <t>Vaisala DSC 111/211 nuotolinio kelio dangos būklės jutiklio kalibravimas</t>
  </si>
  <si>
    <t>Vaisala PWD 12 / 22 esamų orų jutiklio kalibravimas</t>
  </si>
  <si>
    <t>Vaisala HMP 155E temperatūros ir santykinės oro drėgmės jutiklio kalibravimas</t>
  </si>
  <si>
    <t>Vaisala HMP 155E temperatū-ros ir santykinės oro drėgmės jutiklis (skaitmeninis)</t>
  </si>
  <si>
    <t>Vaisala DRS511 įšalo jutiklis</t>
  </si>
  <si>
    <t>PMU 701 su įdėtomis PMS 701 (3 vnt.) ir PME 701 (1 vnt.) plokštėmis</t>
  </si>
  <si>
    <t>Eil. Nr.</t>
  </si>
  <si>
    <t>Remontui</t>
  </si>
  <si>
    <t>(4x7)</t>
  </si>
  <si>
    <t>(5x8)</t>
  </si>
  <si>
    <t>(6x9)</t>
  </si>
  <si>
    <t>1.</t>
  </si>
  <si>
    <t>Vaisala DSC111 /211 nuotolinis kelio dangos būklės jutiklis</t>
  </si>
  <si>
    <t>2.</t>
  </si>
  <si>
    <t>Vaisala DST 111 / 211 nuotolinis kelio dangos temperatūros jutiklis</t>
  </si>
  <si>
    <t>3.</t>
  </si>
  <si>
    <t>Vaisala DST 111 įrenginio INTERCAP jutiklis</t>
  </si>
  <si>
    <t>4.</t>
  </si>
  <si>
    <t>5.</t>
  </si>
  <si>
    <t>6.</t>
  </si>
  <si>
    <t>7.</t>
  </si>
  <si>
    <t>8.</t>
  </si>
  <si>
    <t>9.</t>
  </si>
  <si>
    <t>10.</t>
  </si>
  <si>
    <t>10.1</t>
  </si>
  <si>
    <t>10.2</t>
  </si>
  <si>
    <t>10.3</t>
  </si>
  <si>
    <t>10.4</t>
  </si>
  <si>
    <t>10.5</t>
  </si>
  <si>
    <t>10.6</t>
  </si>
  <si>
    <t>Lentelė Nr. 1. Pagrindinė KOS stotelės įranga:</t>
  </si>
  <si>
    <t xml:space="preserve">  Lentelė Nr. 2. Kiti įrenginiai:</t>
  </si>
  <si>
    <t>Kiekio  vienetas</t>
  </si>
  <si>
    <t>(8+9)</t>
  </si>
  <si>
    <t>Naujojo įrenginio</t>
  </si>
  <si>
    <t>Naujiems įrenginiams</t>
  </si>
  <si>
    <t>(4x6)</t>
  </si>
  <si>
    <t>(5x7)</t>
  </si>
  <si>
    <t>IR šviestuvas (žr. TS lentelę 5)</t>
  </si>
  <si>
    <t>Maitinimo šaltinis 220V / 24 V 10 A (ne PMU) (žr. TS lentelę 6)</t>
  </si>
  <si>
    <t>Nepertraukiamo maitinimo šaltinio PMU akumuliatorius</t>
  </si>
  <si>
    <t>Vaizdo stebėjimo kamera (žr. TS lentelę 7)</t>
  </si>
  <si>
    <t>4G LTE ryšio modemas (žr. TS lentelę 8)</t>
  </si>
  <si>
    <t>Spinta 400x500x210 (žr. TS lentelę 9)</t>
  </si>
  <si>
    <t>Spinta 600x600x210 (žr. TS lentelę 9)</t>
  </si>
  <si>
    <t>Spinta 760x760x300 (žr. TS lentelę 9)</t>
  </si>
  <si>
    <t>Lentelė Nr. 3. Papildomo apmokėjimo įkainiai pagal Paslaugų suteikimo vietą</t>
  </si>
  <si>
    <t>(4x5)</t>
  </si>
  <si>
    <t>Lentelė Nr.  4. Kitos paslaugos</t>
  </si>
  <si>
    <t>Bendra kaina, Eur be PVM (4x5)</t>
  </si>
  <si>
    <t>Specialisto darbo valanda konfigūravimo, smulkaus remonto ar kitoms panašioms paslaugoms suteikti</t>
  </si>
  <si>
    <t>Vieno specialisto darbo valanda</t>
  </si>
  <si>
    <r>
      <t xml:space="preserve">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Arial  "/>
        <charset val="186"/>
      </rPr>
      <t>Bendra suma, Eur be PVM</t>
    </r>
  </si>
  <si>
    <t>(10+11+12)</t>
  </si>
  <si>
    <r>
      <t xml:space="preserve">                                           </t>
    </r>
    <r>
      <rPr>
        <b/>
        <sz val="11"/>
        <color theme="1"/>
        <rFont val="Arial  "/>
        <charset val="186"/>
      </rPr>
      <t>Bendra suma, Eur be PVM</t>
    </r>
  </si>
  <si>
    <r>
      <t xml:space="preserve">  </t>
    </r>
    <r>
      <rPr>
        <b/>
        <sz val="11"/>
        <color theme="1"/>
        <rFont val="Arial  "/>
        <charset val="186"/>
      </rPr>
      <t>Bendra suma, Eur be PVM</t>
    </r>
  </si>
  <si>
    <t>Bendra pasiūlymo kaina (Eur be PVM) yra Lentelių Nr. 1, Nr. 2, Nr. 3 ir Nr. 4 bendrų sumų suma.</t>
  </si>
  <si>
    <t>PASIŪLYMO KAINA su PVM, Eur</t>
  </si>
  <si>
    <t>BENDRA PASIŪLYMO KAINA be PVM, Eur</t>
  </si>
  <si>
    <t>PVM,21%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</si>
</sst>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charset val="186"/>
      <scheme val="minor"/>
    </font>
    <font>
      <b/>
      <sz val="11"/>
      <color theme="1"/>
      <name val="Arial  "/>
      <charset val="186"/>
    </font>
    <font>
      <sz val="11"/>
      <color theme="1"/>
      <name val="Arial  "/>
      <charset val="186"/>
    </font>
    <font>
      <sz val="11"/>
      <color rgb="FF000000"/>
      <name val="Arial  "/>
      <charset val="186"/>
    </font>
    <font>
      <b/>
      <sz val="11"/>
      <color rgb="FF000000"/>
      <name val="Arial  "/>
      <charset val="186"/>
    </font>
    <font>
      <b/>
      <sz val="11"/>
      <color theme="1"/>
      <name val="Arial"/>
      <family val="2"/>
      <charset val="186"/>
    </font>
    <font>
      <b/>
      <i/>
      <sz val="11"/>
      <color rgb="FFFF0000"/>
      <name val="Arial  "/>
      <charset val="186"/>
    </font>
    <font>
      <b/>
      <sz val="10"/>
      <color rgb="FF000000"/>
      <name val="Arial  "/>
      <charset val="186"/>
    </font>
    <font>
      <b/>
      <sz val="10"/>
      <color theme="1"/>
      <name val="Arial  "/>
      <charset val="186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" fontId="1" fillId="2" borderId="18" xfId="0" applyNumberFormat="1" applyFont="1" applyFill="1" applyBorder="1"/>
    <xf numFmtId="2" fontId="2" fillId="2" borderId="9" xfId="0" applyNumberFormat="1" applyFont="1" applyFill="1" applyBorder="1" applyAlignment="1">
      <alignment horizontal="justify" vertical="center" wrapText="1"/>
    </xf>
    <xf numFmtId="2" fontId="1" fillId="2" borderId="20" xfId="0" applyNumberFormat="1" applyFont="1" applyFill="1" applyBorder="1"/>
    <xf numFmtId="2" fontId="1" fillId="2" borderId="23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right"/>
    </xf>
    <xf numFmtId="0" fontId="5" fillId="3" borderId="19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21" xfId="0" applyFont="1" applyFill="1" applyBorder="1" applyAlignment="1">
      <alignment horizontal="right"/>
    </xf>
    <xf numFmtId="0" fontId="5" fillId="3" borderId="22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 wrapText="1"/>
    </xf>
    <xf numFmtId="0" fontId="4" fillId="2" borderId="15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14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Įprastas" xfId="0" builtinId="0"/>
    <cellStyle name="Normal 2 2" xfId="1" xr:uid="{2411DF40-4E23-46DB-A03E-213849199A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867B-0631-40E2-B0E9-67D3C1F8029B}">
  <dimension ref="A2:M75"/>
  <sheetViews>
    <sheetView tabSelected="1" workbookViewId="0">
      <selection activeCell="I75" sqref="I75"/>
    </sheetView>
  </sheetViews>
  <sheetFormatPr defaultColWidth="26.28515625" defaultRowHeight="14.25"/>
  <cols>
    <col min="1" max="1" width="5" style="1" customWidth="1"/>
    <col min="2" max="2" width="28.7109375" style="1" customWidth="1"/>
    <col min="3" max="3" width="10.5703125" style="1" customWidth="1"/>
    <col min="4" max="4" width="15.42578125" style="1" customWidth="1"/>
    <col min="5" max="5" width="15.28515625" style="1" customWidth="1"/>
    <col min="6" max="6" width="15.5703125" style="1" customWidth="1"/>
    <col min="7" max="7" width="12.28515625" style="1" customWidth="1"/>
    <col min="8" max="8" width="16.7109375" style="1" customWidth="1"/>
    <col min="9" max="9" width="13.28515625" style="1" customWidth="1"/>
    <col min="10" max="10" width="12.85546875" style="1" customWidth="1"/>
    <col min="11" max="11" width="13.5703125" style="1" customWidth="1"/>
    <col min="12" max="12" width="13.42578125" style="1" customWidth="1"/>
    <col min="13" max="16384" width="26.28515625" style="1"/>
  </cols>
  <sheetData>
    <row r="2" spans="1:13" ht="15.75" thickBot="1">
      <c r="A2" s="45" t="s">
        <v>64</v>
      </c>
      <c r="B2" s="45"/>
      <c r="C2" s="45"/>
      <c r="D2" s="45"/>
      <c r="E2" s="45"/>
    </row>
    <row r="3" spans="1:13">
      <c r="A3" s="30" t="s">
        <v>40</v>
      </c>
      <c r="B3" s="30" t="s">
        <v>0</v>
      </c>
      <c r="C3" s="30" t="s">
        <v>1</v>
      </c>
      <c r="D3" s="33" t="s">
        <v>2</v>
      </c>
      <c r="E3" s="34"/>
      <c r="F3" s="35"/>
      <c r="G3" s="33" t="s">
        <v>3</v>
      </c>
      <c r="H3" s="34"/>
      <c r="I3" s="35"/>
      <c r="J3" s="33" t="s">
        <v>4</v>
      </c>
      <c r="K3" s="34"/>
      <c r="L3" s="35"/>
      <c r="M3" s="30" t="s">
        <v>5</v>
      </c>
    </row>
    <row r="4" spans="1:13" ht="15" thickBot="1">
      <c r="A4" s="31"/>
      <c r="B4" s="31"/>
      <c r="C4" s="31"/>
      <c r="D4" s="36"/>
      <c r="E4" s="37"/>
      <c r="F4" s="38"/>
      <c r="G4" s="36"/>
      <c r="H4" s="37"/>
      <c r="I4" s="38"/>
      <c r="J4" s="36"/>
      <c r="K4" s="37"/>
      <c r="L4" s="38"/>
      <c r="M4" s="31"/>
    </row>
    <row r="5" spans="1:13" ht="30.75" thickBot="1">
      <c r="A5" s="31"/>
      <c r="B5" s="31"/>
      <c r="C5" s="31"/>
      <c r="D5" s="30" t="s">
        <v>30</v>
      </c>
      <c r="E5" s="30" t="s">
        <v>6</v>
      </c>
      <c r="F5" s="30" t="s">
        <v>7</v>
      </c>
      <c r="G5" s="30" t="s">
        <v>31</v>
      </c>
      <c r="H5" s="30" t="s">
        <v>8</v>
      </c>
      <c r="I5" s="30" t="s">
        <v>9</v>
      </c>
      <c r="J5" s="9" t="s">
        <v>41</v>
      </c>
      <c r="K5" s="9" t="s">
        <v>69</v>
      </c>
      <c r="L5" s="9" t="s">
        <v>13</v>
      </c>
      <c r="M5" s="32"/>
    </row>
    <row r="6" spans="1:13" ht="15.75" thickBot="1">
      <c r="A6" s="32"/>
      <c r="B6" s="32"/>
      <c r="C6" s="32"/>
      <c r="D6" s="32"/>
      <c r="E6" s="32"/>
      <c r="F6" s="32"/>
      <c r="G6" s="32"/>
      <c r="H6" s="32"/>
      <c r="I6" s="32"/>
      <c r="J6" s="8" t="s">
        <v>42</v>
      </c>
      <c r="K6" s="8" t="s">
        <v>43</v>
      </c>
      <c r="L6" s="8" t="s">
        <v>44</v>
      </c>
      <c r="M6" s="8" t="s">
        <v>87</v>
      </c>
    </row>
    <row r="7" spans="1:13" ht="15" thickBot="1">
      <c r="A7" s="21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</row>
    <row r="8" spans="1:13" ht="43.5" thickBot="1">
      <c r="A8" s="3" t="s">
        <v>45</v>
      </c>
      <c r="B8" s="24" t="s">
        <v>46</v>
      </c>
      <c r="C8" s="4" t="s">
        <v>12</v>
      </c>
      <c r="D8" s="6">
        <v>2</v>
      </c>
      <c r="E8" s="6">
        <v>2</v>
      </c>
      <c r="F8" s="6">
        <v>4</v>
      </c>
      <c r="G8" s="13">
        <v>4781.3500000000004</v>
      </c>
      <c r="H8" s="13">
        <v>19816.400000000001</v>
      </c>
      <c r="I8" s="13">
        <v>120.85</v>
      </c>
      <c r="J8" s="13">
        <v>9562.7000000000007</v>
      </c>
      <c r="K8" s="13">
        <v>39632.800000000003</v>
      </c>
      <c r="L8" s="13">
        <v>483.4</v>
      </c>
      <c r="M8" s="4">
        <v>49678.9</v>
      </c>
    </row>
    <row r="9" spans="1:13" ht="43.5" thickBot="1">
      <c r="A9" s="3" t="s">
        <v>47</v>
      </c>
      <c r="B9" s="24" t="s">
        <v>48</v>
      </c>
      <c r="C9" s="4" t="s">
        <v>12</v>
      </c>
      <c r="D9" s="6">
        <v>2</v>
      </c>
      <c r="E9" s="6">
        <v>3</v>
      </c>
      <c r="F9" s="6">
        <v>5</v>
      </c>
      <c r="G9" s="13">
        <v>2443.35</v>
      </c>
      <c r="H9" s="13">
        <v>7876.98</v>
      </c>
      <c r="I9" s="13">
        <v>120.85</v>
      </c>
      <c r="J9" s="13">
        <v>4886.7</v>
      </c>
      <c r="K9" s="13">
        <v>23630.94</v>
      </c>
      <c r="L9" s="13">
        <v>604.25</v>
      </c>
      <c r="M9" s="13">
        <f>J9+K9+L9</f>
        <v>29121.89</v>
      </c>
    </row>
    <row r="10" spans="1:13" ht="29.25" thickBot="1">
      <c r="A10" s="3" t="s">
        <v>49</v>
      </c>
      <c r="B10" s="24" t="s">
        <v>50</v>
      </c>
      <c r="C10" s="4" t="s">
        <v>12</v>
      </c>
      <c r="D10" s="6" t="s">
        <v>32</v>
      </c>
      <c r="E10" s="6">
        <v>10</v>
      </c>
      <c r="F10" s="6">
        <v>10</v>
      </c>
      <c r="G10" s="13" t="s">
        <v>32</v>
      </c>
      <c r="H10" s="13">
        <v>63.68</v>
      </c>
      <c r="I10" s="13">
        <v>120.85</v>
      </c>
      <c r="J10" s="13" t="s">
        <v>32</v>
      </c>
      <c r="K10" s="13">
        <v>636.79999999999995</v>
      </c>
      <c r="L10" s="13">
        <v>1208.5</v>
      </c>
      <c r="M10" s="13">
        <f>K10+L10</f>
        <v>1845.3</v>
      </c>
    </row>
    <row r="11" spans="1:13" ht="57.75" thickBot="1">
      <c r="A11" s="3" t="s">
        <v>51</v>
      </c>
      <c r="B11" s="24" t="s">
        <v>37</v>
      </c>
      <c r="C11" s="4" t="s">
        <v>12</v>
      </c>
      <c r="D11" s="6">
        <v>2</v>
      </c>
      <c r="E11" s="6">
        <v>2</v>
      </c>
      <c r="F11" s="6">
        <v>4</v>
      </c>
      <c r="G11" s="13">
        <v>1955.46</v>
      </c>
      <c r="H11" s="13">
        <v>1805.01</v>
      </c>
      <c r="I11" s="13">
        <v>120.85</v>
      </c>
      <c r="J11" s="13">
        <v>3910.92</v>
      </c>
      <c r="K11" s="13">
        <v>3610.02</v>
      </c>
      <c r="L11" s="13">
        <v>483.4</v>
      </c>
      <c r="M11" s="13">
        <f>J11+K11+L11</f>
        <v>8004.34</v>
      </c>
    </row>
    <row r="12" spans="1:13" ht="15.6" customHeight="1">
      <c r="A12" s="46" t="s">
        <v>52</v>
      </c>
      <c r="B12" s="47" t="s">
        <v>38</v>
      </c>
      <c r="C12" s="46" t="s">
        <v>12</v>
      </c>
      <c r="D12" s="49" t="s">
        <v>32</v>
      </c>
      <c r="E12" s="49">
        <v>2</v>
      </c>
      <c r="F12" s="49">
        <v>2</v>
      </c>
      <c r="G12" s="39" t="s">
        <v>32</v>
      </c>
      <c r="H12" s="39">
        <v>3510.87</v>
      </c>
      <c r="I12" s="39">
        <v>120.85</v>
      </c>
      <c r="J12" s="39" t="s">
        <v>32</v>
      </c>
      <c r="K12" s="39">
        <v>7021.74</v>
      </c>
      <c r="L12" s="39">
        <v>241.7</v>
      </c>
      <c r="M12" s="39">
        <f>K12+L12</f>
        <v>7263.44</v>
      </c>
    </row>
    <row r="13" spans="1:13" ht="15" thickBot="1">
      <c r="A13" s="41"/>
      <c r="B13" s="48"/>
      <c r="C13" s="41"/>
      <c r="D13" s="50"/>
      <c r="E13" s="50"/>
      <c r="F13" s="50"/>
      <c r="G13" s="40"/>
      <c r="H13" s="40"/>
      <c r="I13" s="40"/>
      <c r="J13" s="40"/>
      <c r="K13" s="40"/>
      <c r="L13" s="40"/>
      <c r="M13" s="41"/>
    </row>
    <row r="14" spans="1:13" ht="29.25" thickBot="1">
      <c r="A14" s="3" t="s">
        <v>53</v>
      </c>
      <c r="B14" s="24" t="s">
        <v>20</v>
      </c>
      <c r="C14" s="4" t="s">
        <v>12</v>
      </c>
      <c r="D14" s="6">
        <v>3</v>
      </c>
      <c r="E14" s="6">
        <v>2</v>
      </c>
      <c r="F14" s="6">
        <v>5</v>
      </c>
      <c r="G14" s="13">
        <v>3258.32</v>
      </c>
      <c r="H14" s="13">
        <v>15786.5</v>
      </c>
      <c r="I14" s="13">
        <v>120.85</v>
      </c>
      <c r="J14" s="13">
        <v>9774.9599999999991</v>
      </c>
      <c r="K14" s="13">
        <v>31573</v>
      </c>
      <c r="L14" s="13">
        <v>604.25</v>
      </c>
      <c r="M14" s="13">
        <f>J14+K14+L14</f>
        <v>41952.21</v>
      </c>
    </row>
    <row r="15" spans="1:13" ht="29.25" thickBot="1">
      <c r="A15" s="3" t="s">
        <v>54</v>
      </c>
      <c r="B15" s="25" t="s">
        <v>21</v>
      </c>
      <c r="C15" s="4" t="s">
        <v>10</v>
      </c>
      <c r="D15" s="4" t="s">
        <v>32</v>
      </c>
      <c r="E15" s="4">
        <v>2</v>
      </c>
      <c r="F15" s="4">
        <v>2</v>
      </c>
      <c r="G15" s="13" t="s">
        <v>32</v>
      </c>
      <c r="H15" s="13">
        <v>1160.48</v>
      </c>
      <c r="I15" s="13">
        <v>120.85</v>
      </c>
      <c r="J15" s="13" t="s">
        <v>32</v>
      </c>
      <c r="K15" s="13">
        <v>2320.96</v>
      </c>
      <c r="L15" s="13">
        <v>241.7</v>
      </c>
      <c r="M15" s="13">
        <f>K15+L15</f>
        <v>2562.66</v>
      </c>
    </row>
    <row r="16" spans="1:13" ht="29.25" thickBot="1">
      <c r="A16" s="3" t="s">
        <v>55</v>
      </c>
      <c r="B16" s="25" t="s">
        <v>22</v>
      </c>
      <c r="C16" s="4" t="s">
        <v>10</v>
      </c>
      <c r="D16" s="4" t="s">
        <v>32</v>
      </c>
      <c r="E16" s="4">
        <v>2</v>
      </c>
      <c r="F16" s="4">
        <v>2</v>
      </c>
      <c r="G16" s="13" t="s">
        <v>32</v>
      </c>
      <c r="H16" s="13">
        <v>1772.48</v>
      </c>
      <c r="I16" s="13">
        <v>120.85</v>
      </c>
      <c r="J16" s="13" t="s">
        <v>32</v>
      </c>
      <c r="K16" s="13">
        <v>3544.96</v>
      </c>
      <c r="L16" s="13">
        <v>241.7</v>
      </c>
      <c r="M16" s="13">
        <f>K16+L16</f>
        <v>3786.66</v>
      </c>
    </row>
    <row r="17" spans="1:13" ht="29.25" thickBot="1">
      <c r="A17" s="3" t="s">
        <v>56</v>
      </c>
      <c r="B17" s="25" t="s">
        <v>23</v>
      </c>
      <c r="C17" s="4" t="s">
        <v>12</v>
      </c>
      <c r="D17" s="4">
        <v>4</v>
      </c>
      <c r="E17" s="4">
        <v>2</v>
      </c>
      <c r="F17" s="4">
        <v>6</v>
      </c>
      <c r="G17" s="13">
        <v>1955.46</v>
      </c>
      <c r="H17" s="13">
        <v>5112.91</v>
      </c>
      <c r="I17" s="13">
        <v>120.85</v>
      </c>
      <c r="J17" s="13">
        <v>7821.84</v>
      </c>
      <c r="K17" s="13">
        <v>10225.82</v>
      </c>
      <c r="L17" s="13">
        <v>725.1</v>
      </c>
      <c r="M17" s="13">
        <f>J17+K17+L17</f>
        <v>18772.759999999998</v>
      </c>
    </row>
    <row r="18" spans="1:13" ht="15.75" customHeight="1" thickBot="1">
      <c r="A18" s="23" t="s">
        <v>57</v>
      </c>
      <c r="B18" s="52" t="s">
        <v>24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</row>
    <row r="19" spans="1:13" ht="15" thickBot="1">
      <c r="A19" s="7" t="s">
        <v>58</v>
      </c>
      <c r="B19" s="5" t="s">
        <v>25</v>
      </c>
      <c r="C19" s="6" t="s">
        <v>10</v>
      </c>
      <c r="D19" s="6" t="s">
        <v>32</v>
      </c>
      <c r="E19" s="6">
        <v>1</v>
      </c>
      <c r="F19" s="6">
        <v>1</v>
      </c>
      <c r="G19" s="6" t="s">
        <v>32</v>
      </c>
      <c r="H19" s="4">
        <v>5210.5200000000004</v>
      </c>
      <c r="I19" s="4">
        <v>93.99</v>
      </c>
      <c r="J19" s="6" t="s">
        <v>32</v>
      </c>
      <c r="K19" s="4">
        <v>5210.5200000000004</v>
      </c>
      <c r="L19" s="4">
        <v>93.99</v>
      </c>
      <c r="M19" s="4">
        <f>K19+L19</f>
        <v>5304.51</v>
      </c>
    </row>
    <row r="20" spans="1:13" ht="15" thickBot="1">
      <c r="A20" s="7" t="s">
        <v>59</v>
      </c>
      <c r="B20" s="5" t="s">
        <v>26</v>
      </c>
      <c r="C20" s="6" t="s">
        <v>10</v>
      </c>
      <c r="D20" s="6" t="s">
        <v>32</v>
      </c>
      <c r="E20" s="6">
        <v>1</v>
      </c>
      <c r="F20" s="6">
        <v>1</v>
      </c>
      <c r="G20" s="6" t="s">
        <v>32</v>
      </c>
      <c r="H20" s="4">
        <v>3724.68</v>
      </c>
      <c r="I20" s="4">
        <v>93.99</v>
      </c>
      <c r="J20" s="6" t="s">
        <v>32</v>
      </c>
      <c r="K20" s="4">
        <v>3724.68</v>
      </c>
      <c r="L20" s="4">
        <v>93.99</v>
      </c>
      <c r="M20" s="13">
        <f t="shared" ref="M20:M24" si="0">K20+L20</f>
        <v>3818.6699999999996</v>
      </c>
    </row>
    <row r="21" spans="1:13" ht="15" thickBot="1">
      <c r="A21" s="7" t="s">
        <v>60</v>
      </c>
      <c r="B21" s="5" t="s">
        <v>27</v>
      </c>
      <c r="C21" s="6" t="s">
        <v>10</v>
      </c>
      <c r="D21" s="6" t="s">
        <v>32</v>
      </c>
      <c r="E21" s="6">
        <v>1</v>
      </c>
      <c r="F21" s="6">
        <v>1</v>
      </c>
      <c r="G21" s="6" t="s">
        <v>32</v>
      </c>
      <c r="H21" s="4">
        <v>501.99</v>
      </c>
      <c r="I21" s="4">
        <v>93.99</v>
      </c>
      <c r="J21" s="6" t="s">
        <v>32</v>
      </c>
      <c r="K21" s="4">
        <v>501.99</v>
      </c>
      <c r="L21" s="4">
        <v>93.99</v>
      </c>
      <c r="M21" s="13">
        <f t="shared" si="0"/>
        <v>595.98</v>
      </c>
    </row>
    <row r="22" spans="1:13" ht="15" thickBot="1">
      <c r="A22" s="7" t="s">
        <v>61</v>
      </c>
      <c r="B22" s="5" t="s">
        <v>28</v>
      </c>
      <c r="C22" s="6" t="s">
        <v>10</v>
      </c>
      <c r="D22" s="6" t="s">
        <v>32</v>
      </c>
      <c r="E22" s="6">
        <v>1</v>
      </c>
      <c r="F22" s="6">
        <v>1</v>
      </c>
      <c r="G22" s="6" t="s">
        <v>32</v>
      </c>
      <c r="H22" s="4">
        <v>503.55</v>
      </c>
      <c r="I22" s="4">
        <v>93.99</v>
      </c>
      <c r="J22" s="6" t="s">
        <v>32</v>
      </c>
      <c r="K22" s="4">
        <v>503.55</v>
      </c>
      <c r="L22" s="4">
        <v>93.99</v>
      </c>
      <c r="M22" s="13">
        <f t="shared" si="0"/>
        <v>597.54</v>
      </c>
    </row>
    <row r="23" spans="1:13" ht="15" thickBot="1">
      <c r="A23" s="7" t="s">
        <v>62</v>
      </c>
      <c r="B23" s="5" t="s">
        <v>29</v>
      </c>
      <c r="C23" s="6" t="s">
        <v>10</v>
      </c>
      <c r="D23" s="6" t="s">
        <v>32</v>
      </c>
      <c r="E23" s="6">
        <v>1</v>
      </c>
      <c r="F23" s="6">
        <v>1</v>
      </c>
      <c r="G23" s="6" t="s">
        <v>32</v>
      </c>
      <c r="H23" s="4">
        <v>491.15</v>
      </c>
      <c r="I23" s="4">
        <v>93.99</v>
      </c>
      <c r="J23" s="6" t="s">
        <v>32</v>
      </c>
      <c r="K23" s="4">
        <v>491.15</v>
      </c>
      <c r="L23" s="4">
        <v>93.99</v>
      </c>
      <c r="M23" s="13">
        <f t="shared" si="0"/>
        <v>585.14</v>
      </c>
    </row>
    <row r="24" spans="1:13" ht="43.5" thickBot="1">
      <c r="A24" s="7" t="s">
        <v>63</v>
      </c>
      <c r="B24" s="5" t="s">
        <v>39</v>
      </c>
      <c r="C24" s="6" t="s">
        <v>10</v>
      </c>
      <c r="D24" s="6" t="s">
        <v>32</v>
      </c>
      <c r="E24" s="6">
        <v>1</v>
      </c>
      <c r="F24" s="6">
        <v>1</v>
      </c>
      <c r="G24" s="6"/>
      <c r="H24" s="4">
        <v>5963.51</v>
      </c>
      <c r="I24" s="4">
        <v>93.99</v>
      </c>
      <c r="J24" s="6"/>
      <c r="K24" s="4">
        <v>5963.51</v>
      </c>
      <c r="L24" s="4">
        <v>93.99</v>
      </c>
      <c r="M24" s="13">
        <f t="shared" si="0"/>
        <v>6057.5</v>
      </c>
    </row>
    <row r="25" spans="1:13" ht="15" thickBot="1">
      <c r="A25" s="42" t="s">
        <v>86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4"/>
      <c r="M25" s="27">
        <f>SUM(M8:M17,M19:M24)</f>
        <v>179947.50000000009</v>
      </c>
    </row>
    <row r="29" spans="1:13" ht="15">
      <c r="A29" s="51" t="s">
        <v>65</v>
      </c>
      <c r="B29" s="51"/>
      <c r="C29" s="51"/>
      <c r="D29" s="51"/>
      <c r="E29" s="51"/>
      <c r="F29" s="51"/>
    </row>
    <row r="30" spans="1:13" ht="15" thickBot="1"/>
    <row r="31" spans="1:13" ht="51" customHeight="1" thickBot="1">
      <c r="A31" s="30" t="s">
        <v>40</v>
      </c>
      <c r="B31" s="30" t="s">
        <v>0</v>
      </c>
      <c r="C31" s="30" t="s">
        <v>66</v>
      </c>
      <c r="D31" s="68" t="s">
        <v>2</v>
      </c>
      <c r="E31" s="69"/>
      <c r="F31" s="68" t="s">
        <v>3</v>
      </c>
      <c r="G31" s="69"/>
      <c r="H31" s="68" t="s">
        <v>4</v>
      </c>
      <c r="I31" s="69"/>
      <c r="J31" s="30" t="s">
        <v>5</v>
      </c>
    </row>
    <row r="32" spans="1:13" ht="30.75" thickBot="1">
      <c r="A32" s="31"/>
      <c r="B32" s="31"/>
      <c r="C32" s="31"/>
      <c r="D32" s="30" t="s">
        <v>6</v>
      </c>
      <c r="E32" s="30" t="s">
        <v>7</v>
      </c>
      <c r="F32" s="30" t="s">
        <v>68</v>
      </c>
      <c r="G32" s="30" t="s">
        <v>9</v>
      </c>
      <c r="H32" s="10" t="s">
        <v>69</v>
      </c>
      <c r="I32" s="10" t="s">
        <v>13</v>
      </c>
      <c r="J32" s="32"/>
    </row>
    <row r="33" spans="1:10" ht="26.45" customHeight="1" thickBot="1">
      <c r="A33" s="32"/>
      <c r="B33" s="32"/>
      <c r="C33" s="32"/>
      <c r="D33" s="32"/>
      <c r="E33" s="32"/>
      <c r="F33" s="32"/>
      <c r="G33" s="32"/>
      <c r="H33" s="8" t="s">
        <v>70</v>
      </c>
      <c r="I33" s="8" t="s">
        <v>71</v>
      </c>
      <c r="J33" s="9" t="s">
        <v>67</v>
      </c>
    </row>
    <row r="34" spans="1:10" ht="15" thickBot="1">
      <c r="A34" s="21">
        <v>1</v>
      </c>
      <c r="B34" s="22">
        <v>2</v>
      </c>
      <c r="C34" s="22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  <c r="I34" s="22">
        <v>9</v>
      </c>
      <c r="J34" s="22">
        <v>10</v>
      </c>
    </row>
    <row r="35" spans="1:10" ht="29.25" thickBot="1">
      <c r="A35" s="3" t="s">
        <v>45</v>
      </c>
      <c r="B35" s="5" t="s">
        <v>72</v>
      </c>
      <c r="C35" s="6" t="s">
        <v>12</v>
      </c>
      <c r="D35" s="6">
        <v>1</v>
      </c>
      <c r="E35" s="6">
        <v>1</v>
      </c>
      <c r="F35" s="4">
        <v>300</v>
      </c>
      <c r="G35" s="4">
        <v>78</v>
      </c>
      <c r="H35" s="13">
        <f>D35*F35</f>
        <v>300</v>
      </c>
      <c r="I35" s="13">
        <f>E35*G35</f>
        <v>78</v>
      </c>
      <c r="J35" s="13">
        <f>H35+I35</f>
        <v>378</v>
      </c>
    </row>
    <row r="36" spans="1:10" ht="43.5" thickBot="1">
      <c r="A36" s="3" t="s">
        <v>47</v>
      </c>
      <c r="B36" s="5" t="s">
        <v>73</v>
      </c>
      <c r="C36" s="6" t="s">
        <v>12</v>
      </c>
      <c r="D36" s="6">
        <v>1</v>
      </c>
      <c r="E36" s="6">
        <v>1</v>
      </c>
      <c r="F36" s="4">
        <v>93.75</v>
      </c>
      <c r="G36" s="4">
        <v>117</v>
      </c>
      <c r="H36" s="13">
        <f t="shared" ref="H36:H42" si="1">D36*F36</f>
        <v>93.75</v>
      </c>
      <c r="I36" s="13">
        <f t="shared" ref="I36:I42" si="2">E36*G36</f>
        <v>117</v>
      </c>
      <c r="J36" s="13">
        <f t="shared" ref="J36:J42" si="3">H36+I36</f>
        <v>210.75</v>
      </c>
    </row>
    <row r="37" spans="1:10" ht="29.25" thickBot="1">
      <c r="A37" s="3" t="s">
        <v>49</v>
      </c>
      <c r="B37" s="5" t="s">
        <v>74</v>
      </c>
      <c r="C37" s="6" t="s">
        <v>12</v>
      </c>
      <c r="D37" s="6">
        <v>2</v>
      </c>
      <c r="E37" s="6">
        <v>2</v>
      </c>
      <c r="F37" s="4">
        <v>75</v>
      </c>
      <c r="G37" s="4">
        <v>78</v>
      </c>
      <c r="H37" s="13">
        <f t="shared" si="1"/>
        <v>150</v>
      </c>
      <c r="I37" s="13">
        <f t="shared" si="2"/>
        <v>156</v>
      </c>
      <c r="J37" s="13">
        <f t="shared" si="3"/>
        <v>306</v>
      </c>
    </row>
    <row r="38" spans="1:10" ht="29.25" thickBot="1">
      <c r="A38" s="3" t="s">
        <v>51</v>
      </c>
      <c r="B38" s="5" t="s">
        <v>75</v>
      </c>
      <c r="C38" s="6" t="s">
        <v>12</v>
      </c>
      <c r="D38" s="6">
        <v>2</v>
      </c>
      <c r="E38" s="6">
        <v>2</v>
      </c>
      <c r="F38" s="4">
        <v>675</v>
      </c>
      <c r="G38" s="4">
        <v>117</v>
      </c>
      <c r="H38" s="13">
        <f t="shared" si="1"/>
        <v>1350</v>
      </c>
      <c r="I38" s="13">
        <f t="shared" si="2"/>
        <v>234</v>
      </c>
      <c r="J38" s="13">
        <f t="shared" si="3"/>
        <v>1584</v>
      </c>
    </row>
    <row r="39" spans="1:10" ht="29.25" thickBot="1">
      <c r="A39" s="3" t="s">
        <v>52</v>
      </c>
      <c r="B39" s="5" t="s">
        <v>76</v>
      </c>
      <c r="C39" s="6" t="s">
        <v>12</v>
      </c>
      <c r="D39" s="6">
        <v>2</v>
      </c>
      <c r="E39" s="6">
        <v>2</v>
      </c>
      <c r="F39" s="4">
        <v>450</v>
      </c>
      <c r="G39" s="4">
        <v>117</v>
      </c>
      <c r="H39" s="13">
        <f t="shared" si="1"/>
        <v>900</v>
      </c>
      <c r="I39" s="13">
        <f t="shared" si="2"/>
        <v>234</v>
      </c>
      <c r="J39" s="13">
        <f t="shared" si="3"/>
        <v>1134</v>
      </c>
    </row>
    <row r="40" spans="1:10" ht="29.25" thickBot="1">
      <c r="A40" s="3" t="s">
        <v>53</v>
      </c>
      <c r="B40" s="5" t="s">
        <v>77</v>
      </c>
      <c r="C40" s="6" t="s">
        <v>12</v>
      </c>
      <c r="D40" s="6">
        <v>1</v>
      </c>
      <c r="E40" s="6">
        <v>1</v>
      </c>
      <c r="F40" s="4">
        <v>549.59</v>
      </c>
      <c r="G40" s="4">
        <v>520</v>
      </c>
      <c r="H40" s="13">
        <f t="shared" si="1"/>
        <v>549.59</v>
      </c>
      <c r="I40" s="13">
        <f t="shared" si="2"/>
        <v>520</v>
      </c>
      <c r="J40" s="13">
        <f t="shared" si="3"/>
        <v>1069.5900000000001</v>
      </c>
    </row>
    <row r="41" spans="1:10" ht="29.25" thickBot="1">
      <c r="A41" s="3" t="s">
        <v>54</v>
      </c>
      <c r="B41" s="5" t="s">
        <v>78</v>
      </c>
      <c r="C41" s="6" t="s">
        <v>12</v>
      </c>
      <c r="D41" s="6">
        <v>1</v>
      </c>
      <c r="E41" s="6">
        <v>1</v>
      </c>
      <c r="F41" s="4">
        <v>665.97</v>
      </c>
      <c r="G41" s="4">
        <v>520</v>
      </c>
      <c r="H41" s="13">
        <f t="shared" si="1"/>
        <v>665.97</v>
      </c>
      <c r="I41" s="13">
        <f t="shared" si="2"/>
        <v>520</v>
      </c>
      <c r="J41" s="13">
        <f t="shared" si="3"/>
        <v>1185.97</v>
      </c>
    </row>
    <row r="42" spans="1:10" ht="29.25" thickBot="1">
      <c r="A42" s="3" t="s">
        <v>55</v>
      </c>
      <c r="B42" s="5" t="s">
        <v>79</v>
      </c>
      <c r="C42" s="6" t="s">
        <v>12</v>
      </c>
      <c r="D42" s="6">
        <v>1</v>
      </c>
      <c r="E42" s="6">
        <v>1</v>
      </c>
      <c r="F42" s="4">
        <v>976.44</v>
      </c>
      <c r="G42" s="4">
        <v>520</v>
      </c>
      <c r="H42" s="13">
        <f t="shared" si="1"/>
        <v>976.44</v>
      </c>
      <c r="I42" s="13">
        <f t="shared" si="2"/>
        <v>520</v>
      </c>
      <c r="J42" s="13">
        <f t="shared" si="3"/>
        <v>1496.44</v>
      </c>
    </row>
    <row r="43" spans="1:10" ht="15.75" thickBot="1">
      <c r="A43" s="74" t="s">
        <v>11</v>
      </c>
      <c r="B43" s="75"/>
      <c r="C43" s="75"/>
      <c r="D43" s="75"/>
      <c r="E43" s="75"/>
      <c r="F43" s="75"/>
      <c r="G43" s="75"/>
      <c r="H43" s="75"/>
      <c r="I43" s="76"/>
      <c r="J43" s="18">
        <f>SUM(J35:J42)</f>
        <v>7364.75</v>
      </c>
    </row>
    <row r="46" spans="1:10" ht="15">
      <c r="A46" s="2" t="s">
        <v>80</v>
      </c>
      <c r="B46" s="2"/>
      <c r="C46" s="2"/>
      <c r="D46" s="2"/>
      <c r="E46" s="2"/>
      <c r="F46" s="2"/>
      <c r="G46" s="2"/>
      <c r="H46" s="2"/>
      <c r="I46" s="2"/>
    </row>
    <row r="47" spans="1:10" ht="15" thickBot="1"/>
    <row r="48" spans="1:10" ht="30.75" thickBot="1">
      <c r="A48" s="77" t="s">
        <v>40</v>
      </c>
      <c r="B48" s="77" t="s">
        <v>0</v>
      </c>
      <c r="C48" s="77" t="s">
        <v>14</v>
      </c>
      <c r="D48" s="77" t="s">
        <v>2</v>
      </c>
      <c r="E48" s="77" t="s">
        <v>3</v>
      </c>
      <c r="F48" s="11" t="s">
        <v>5</v>
      </c>
    </row>
    <row r="49" spans="1:7" ht="15.75" thickBot="1">
      <c r="A49" s="78"/>
      <c r="B49" s="78"/>
      <c r="C49" s="78"/>
      <c r="D49" s="78"/>
      <c r="E49" s="78"/>
      <c r="F49" s="12" t="s">
        <v>81</v>
      </c>
    </row>
    <row r="50" spans="1:7" ht="15" thickBot="1">
      <c r="A50" s="19">
        <v>1</v>
      </c>
      <c r="B50" s="20">
        <v>2</v>
      </c>
      <c r="C50" s="20">
        <v>3</v>
      </c>
      <c r="D50" s="20">
        <v>4</v>
      </c>
      <c r="E50" s="20">
        <v>5</v>
      </c>
      <c r="F50" s="20">
        <v>6</v>
      </c>
    </row>
    <row r="51" spans="1:7" ht="43.5" thickBot="1">
      <c r="A51" s="7" t="s">
        <v>45</v>
      </c>
      <c r="B51" s="5" t="s">
        <v>15</v>
      </c>
      <c r="C51" s="6" t="s">
        <v>10</v>
      </c>
      <c r="D51" s="6">
        <v>15</v>
      </c>
      <c r="E51" s="6">
        <v>150</v>
      </c>
      <c r="F51" s="14">
        <f>D51*E51</f>
        <v>2250</v>
      </c>
    </row>
    <row r="52" spans="1:7" ht="43.5" thickBot="1">
      <c r="A52" s="7" t="s">
        <v>47</v>
      </c>
      <c r="B52" s="5" t="s">
        <v>16</v>
      </c>
      <c r="C52" s="6" t="s">
        <v>10</v>
      </c>
      <c r="D52" s="6">
        <v>15</v>
      </c>
      <c r="E52" s="6">
        <v>150</v>
      </c>
      <c r="F52" s="14">
        <f t="shared" ref="F52:F54" si="4">D52*E52</f>
        <v>2250</v>
      </c>
    </row>
    <row r="53" spans="1:7" ht="43.5" thickBot="1">
      <c r="A53" s="7" t="s">
        <v>49</v>
      </c>
      <c r="B53" s="5" t="s">
        <v>17</v>
      </c>
      <c r="C53" s="6" t="s">
        <v>10</v>
      </c>
      <c r="D53" s="6">
        <v>15</v>
      </c>
      <c r="E53" s="6">
        <v>200</v>
      </c>
      <c r="F53" s="14">
        <f t="shared" si="4"/>
        <v>3000</v>
      </c>
    </row>
    <row r="54" spans="1:7" ht="43.5" thickBot="1">
      <c r="A54" s="7" t="s">
        <v>51</v>
      </c>
      <c r="B54" s="5" t="s">
        <v>18</v>
      </c>
      <c r="C54" s="6" t="s">
        <v>10</v>
      </c>
      <c r="D54" s="6">
        <v>15</v>
      </c>
      <c r="E54" s="6">
        <v>200</v>
      </c>
      <c r="F54" s="14">
        <f t="shared" si="4"/>
        <v>3000</v>
      </c>
    </row>
    <row r="55" spans="1:7" ht="22.15" customHeight="1" thickBot="1">
      <c r="A55" s="71" t="s">
        <v>88</v>
      </c>
      <c r="B55" s="72"/>
      <c r="C55" s="72"/>
      <c r="D55" s="72"/>
      <c r="E55" s="73"/>
      <c r="F55" s="15">
        <f>SUM(F51:F54)</f>
        <v>10500</v>
      </c>
    </row>
    <row r="58" spans="1:7" ht="15.75" thickBot="1">
      <c r="A58" s="51" t="s">
        <v>82</v>
      </c>
      <c r="B58" s="51"/>
      <c r="C58" s="51"/>
      <c r="D58" s="51"/>
      <c r="E58" s="51"/>
      <c r="F58" s="51"/>
      <c r="G58" s="51"/>
    </row>
    <row r="59" spans="1:7" ht="45.75" thickBot="1">
      <c r="A59" s="12" t="s">
        <v>40</v>
      </c>
      <c r="B59" s="16" t="s">
        <v>0</v>
      </c>
      <c r="C59" s="17" t="s">
        <v>1</v>
      </c>
      <c r="D59" s="17" t="s">
        <v>2</v>
      </c>
      <c r="E59" s="17" t="s">
        <v>3</v>
      </c>
      <c r="F59" s="17" t="s">
        <v>83</v>
      </c>
    </row>
    <row r="60" spans="1:7" ht="15" thickBot="1">
      <c r="A60" s="19">
        <v>1</v>
      </c>
      <c r="B60" s="20">
        <v>2</v>
      </c>
      <c r="C60" s="20">
        <v>3</v>
      </c>
      <c r="D60" s="20">
        <v>4</v>
      </c>
      <c r="E60" s="20">
        <v>5</v>
      </c>
      <c r="F60" s="20">
        <v>6</v>
      </c>
    </row>
    <row r="61" spans="1:7" ht="57.75" thickBot="1">
      <c r="A61" s="7" t="s">
        <v>45</v>
      </c>
      <c r="B61" s="5" t="s">
        <v>33</v>
      </c>
      <c r="C61" s="6" t="s">
        <v>19</v>
      </c>
      <c r="D61" s="6">
        <v>1</v>
      </c>
      <c r="E61" s="14">
        <v>325</v>
      </c>
      <c r="F61" s="14">
        <f>D61*E61</f>
        <v>325</v>
      </c>
    </row>
    <row r="62" spans="1:7" ht="43.5" thickBot="1">
      <c r="A62" s="7" t="s">
        <v>47</v>
      </c>
      <c r="B62" s="5" t="s">
        <v>34</v>
      </c>
      <c r="C62" s="6" t="s">
        <v>10</v>
      </c>
      <c r="D62" s="6">
        <v>3</v>
      </c>
      <c r="E62" s="14">
        <v>325</v>
      </c>
      <c r="F62" s="14">
        <f>D62*E62</f>
        <v>975</v>
      </c>
    </row>
    <row r="63" spans="1:7" ht="29.25" thickBot="1">
      <c r="A63" s="7" t="s">
        <v>49</v>
      </c>
      <c r="B63" s="5" t="s">
        <v>35</v>
      </c>
      <c r="C63" s="6" t="s">
        <v>10</v>
      </c>
      <c r="D63" s="6">
        <v>3</v>
      </c>
      <c r="E63" s="14">
        <v>325</v>
      </c>
      <c r="F63" s="14">
        <f>D63*E63</f>
        <v>975</v>
      </c>
    </row>
    <row r="64" spans="1:7" ht="57.75" thickBot="1">
      <c r="A64" s="7" t="s">
        <v>51</v>
      </c>
      <c r="B64" s="5" t="s">
        <v>36</v>
      </c>
      <c r="C64" s="6" t="s">
        <v>10</v>
      </c>
      <c r="D64" s="6">
        <v>3</v>
      </c>
      <c r="E64" s="14">
        <v>325</v>
      </c>
      <c r="F64" s="14">
        <f>D64*E64</f>
        <v>975</v>
      </c>
    </row>
    <row r="65" spans="1:9" ht="76.900000000000006" customHeight="1">
      <c r="A65" s="49" t="s">
        <v>52</v>
      </c>
      <c r="B65" s="55" t="s">
        <v>84</v>
      </c>
      <c r="C65" s="49" t="s">
        <v>85</v>
      </c>
      <c r="D65" s="49">
        <v>50</v>
      </c>
      <c r="E65" s="57">
        <v>65</v>
      </c>
      <c r="F65" s="57">
        <f>D65*E65</f>
        <v>3250</v>
      </c>
    </row>
    <row r="66" spans="1:9" ht="15" customHeight="1" thickBot="1">
      <c r="A66" s="50"/>
      <c r="B66" s="56"/>
      <c r="C66" s="50"/>
      <c r="D66" s="50"/>
      <c r="E66" s="58"/>
      <c r="F66" s="58"/>
    </row>
    <row r="67" spans="1:9" ht="21.6" customHeight="1" thickBot="1">
      <c r="A67" s="65" t="s">
        <v>89</v>
      </c>
      <c r="B67" s="66"/>
      <c r="C67" s="66"/>
      <c r="D67" s="66"/>
      <c r="E67" s="67"/>
      <c r="F67" s="15">
        <f>SUM(F61:F66)</f>
        <v>6500</v>
      </c>
    </row>
    <row r="72" spans="1:9" ht="15" thickBot="1">
      <c r="A72" s="70" t="s">
        <v>90</v>
      </c>
      <c r="B72" s="70"/>
      <c r="C72" s="70"/>
      <c r="D72" s="70"/>
      <c r="E72" s="70"/>
      <c r="F72" s="70"/>
      <c r="G72" s="70"/>
    </row>
    <row r="73" spans="1:9" ht="15">
      <c r="B73" s="59" t="s">
        <v>92</v>
      </c>
      <c r="C73" s="60"/>
      <c r="D73" s="60"/>
      <c r="E73" s="60"/>
      <c r="F73" s="60"/>
      <c r="G73" s="60"/>
      <c r="H73" s="60"/>
      <c r="I73" s="26">
        <f>M25+F55+F67+J43</f>
        <v>204312.25000000009</v>
      </c>
    </row>
    <row r="74" spans="1:9" ht="15">
      <c r="B74" s="61" t="s">
        <v>93</v>
      </c>
      <c r="C74" s="62"/>
      <c r="D74" s="62"/>
      <c r="E74" s="62"/>
      <c r="F74" s="62"/>
      <c r="G74" s="62"/>
      <c r="H74" s="62"/>
      <c r="I74" s="28">
        <f>I73*0.21</f>
        <v>42905.572500000017</v>
      </c>
    </row>
    <row r="75" spans="1:9" ht="15.75" thickBot="1">
      <c r="B75" s="63" t="s">
        <v>91</v>
      </c>
      <c r="C75" s="64"/>
      <c r="D75" s="64"/>
      <c r="E75" s="64"/>
      <c r="F75" s="64"/>
      <c r="G75" s="64"/>
      <c r="H75" s="64"/>
      <c r="I75" s="29">
        <f>I73+I74</f>
        <v>247217.8225000001</v>
      </c>
    </row>
  </sheetData>
  <mergeCells count="60">
    <mergeCell ref="B73:H73"/>
    <mergeCell ref="B74:H74"/>
    <mergeCell ref="B75:H75"/>
    <mergeCell ref="A67:E67"/>
    <mergeCell ref="C31:C33"/>
    <mergeCell ref="D31:E31"/>
    <mergeCell ref="F31:G31"/>
    <mergeCell ref="H31:I31"/>
    <mergeCell ref="A72:G72"/>
    <mergeCell ref="A55:E55"/>
    <mergeCell ref="A43:I43"/>
    <mergeCell ref="A48:A49"/>
    <mergeCell ref="B48:B49"/>
    <mergeCell ref="C48:C49"/>
    <mergeCell ref="D48:D49"/>
    <mergeCell ref="E48:E49"/>
    <mergeCell ref="A58:G58"/>
    <mergeCell ref="A65:A66"/>
    <mergeCell ref="B65:B66"/>
    <mergeCell ref="C65:C66"/>
    <mergeCell ref="D65:D66"/>
    <mergeCell ref="E65:E66"/>
    <mergeCell ref="F65:F66"/>
    <mergeCell ref="D32:D33"/>
    <mergeCell ref="E32:E33"/>
    <mergeCell ref="F32:F33"/>
    <mergeCell ref="G32:G33"/>
    <mergeCell ref="K12:K13"/>
    <mergeCell ref="A29:F29"/>
    <mergeCell ref="E12:E13"/>
    <mergeCell ref="F12:F13"/>
    <mergeCell ref="H12:H13"/>
    <mergeCell ref="I12:I13"/>
    <mergeCell ref="B18:M18"/>
    <mergeCell ref="J31:J32"/>
    <mergeCell ref="G12:G13"/>
    <mergeCell ref="J12:J13"/>
    <mergeCell ref="A31:A33"/>
    <mergeCell ref="B31:B33"/>
    <mergeCell ref="L12:L13"/>
    <mergeCell ref="M12:M13"/>
    <mergeCell ref="A25:L25"/>
    <mergeCell ref="A2:E2"/>
    <mergeCell ref="J3:L4"/>
    <mergeCell ref="D5:D6"/>
    <mergeCell ref="E5:E6"/>
    <mergeCell ref="F5:F6"/>
    <mergeCell ref="G5:G6"/>
    <mergeCell ref="M3:M5"/>
    <mergeCell ref="H5:H6"/>
    <mergeCell ref="I5:I6"/>
    <mergeCell ref="A12:A13"/>
    <mergeCell ref="B12:B13"/>
    <mergeCell ref="C12:C13"/>
    <mergeCell ref="D12:D13"/>
    <mergeCell ref="A3:A6"/>
    <mergeCell ref="B3:B6"/>
    <mergeCell ref="C3:C6"/>
    <mergeCell ref="D3:F4"/>
    <mergeCell ref="G3:I4"/>
  </mergeCells>
  <pageMargins left="0.7" right="0.7" top="0.75" bottom="0.75" header="0.3" footer="0.3"/>
  <ignoredErrors>
    <ignoredError sqref="M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985e3e-df56-4a3f-970e-eb28dc83c205">
      <Terms xmlns="http://schemas.microsoft.com/office/infopath/2007/PartnerControls"/>
    </lcf76f155ced4ddcb4097134ff3c332f>
    <TaxCatchAll xmlns="f794a462-ea5e-41dc-9389-f91660def9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494817E947EB73478D5AAB421EC39172" ma:contentTypeVersion="11" ma:contentTypeDescription="Kurkite naują dokumentą." ma:contentTypeScope="" ma:versionID="aacca5ab503bf8ea2b723ddf6a047814">
  <xsd:schema xmlns:xsd="http://www.w3.org/2001/XMLSchema" xmlns:xs="http://www.w3.org/2001/XMLSchema" xmlns:p="http://schemas.microsoft.com/office/2006/metadata/properties" xmlns:ns2="e8985e3e-df56-4a3f-970e-eb28dc83c205" xmlns:ns3="f794a462-ea5e-41dc-9389-f91660def992" targetNamespace="http://schemas.microsoft.com/office/2006/metadata/properties" ma:root="true" ma:fieldsID="4330238ca236aed656d289360935eca8" ns2:_="" ns3:_="">
    <xsd:import namespace="e8985e3e-df56-4a3f-970e-eb28dc83c205"/>
    <xsd:import namespace="f794a462-ea5e-41dc-9389-f91660def9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85e3e-df56-4a3f-970e-eb28dc83c2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Vaizdų žymės" ma:readOnly="false" ma:fieldId="{5cf76f15-5ced-4ddc-b409-7134ff3c332f}" ma:taxonomyMulti="true" ma:sspId="0bb4abff-794d-4baa-86b2-968775592d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4a462-ea5e-41dc-9389-f91660def99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40c6152-4b6f-42a1-a081-1dad1328609a}" ma:internalName="TaxCatchAll" ma:showField="CatchAllData" ma:web="f794a462-ea5e-41dc-9389-f91660def9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F50484-BE52-4555-A775-1970FACD5913}">
  <ds:schemaRefs>
    <ds:schemaRef ds:uri="http://schemas.microsoft.com/office/2006/metadata/properties"/>
    <ds:schemaRef ds:uri="http://schemas.microsoft.com/office/infopath/2007/PartnerControls"/>
    <ds:schemaRef ds:uri="e8985e3e-df56-4a3f-970e-eb28dc83c205"/>
    <ds:schemaRef ds:uri="f794a462-ea5e-41dc-9389-f91660def992"/>
  </ds:schemaRefs>
</ds:datastoreItem>
</file>

<file path=customXml/itemProps2.xml><?xml version="1.0" encoding="utf-8"?>
<ds:datastoreItem xmlns:ds="http://schemas.openxmlformats.org/officeDocument/2006/customXml" ds:itemID="{F48BC3C1-198E-4261-B305-EBF50BA91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85e3e-df56-4a3f-970e-eb28dc83c205"/>
    <ds:schemaRef ds:uri="f794a462-ea5e-41dc-9389-f91660def9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81D5DE-4ABD-4902-B42F-BCC446382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Pasiūlymo 1 priedas</vt:lpstr>
      <vt:lpstr>'Pasiūlymo 1 priedas'!_Hlk135385503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Andrius Kairys</dc:creator>
  <cp:lastModifiedBy>Diana Pašluostienė</cp:lastModifiedBy>
  <dcterms:created xsi:type="dcterms:W3CDTF">2025-03-28T06:43:44Z</dcterms:created>
  <dcterms:modified xsi:type="dcterms:W3CDTF">2025-06-09T11:54:22Z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0x010100494817E947EB73478D5AAB421EC39172</vt:lpwstr>
  </property>
</Properties>
</file>