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vilvandenys-my.sharepoint.com/personal/ana_onisko_vv_lt/Documents/Darbalaukis/ISS projektai 2024/13_Jeruzalės slėginė linija/Rangos pirkimas 2025-02-06/"/>
    </mc:Choice>
  </mc:AlternateContent>
  <xr:revisionPtr revIDLastSave="11" documentId="8_{DEF53A4E-7B76-4F1B-A8F1-02C472E93D84}" xr6:coauthVersionLast="47" xr6:coauthVersionMax="47" xr10:uidLastSave="{DABA4971-8881-4EAB-822C-E6CFA5D412F5}"/>
  <bookViews>
    <workbookView xWindow="-108" yWindow="-108" windowWidth="23256" windowHeight="12456" xr2:uid="{00000000-000D-0000-FFFF-FFFF00000000}"/>
  </bookViews>
  <sheets>
    <sheet name="Žiniaraštis" sheetId="1" r:id="rId1"/>
    <sheet name="Sheet1" sheetId="2" r:id="rId2"/>
  </sheets>
  <definedNames>
    <definedName name="_Hlk157171981" localSheetId="0">Žiniaraštis!$G$6</definedName>
    <definedName name="_Toc227983699" localSheetId="0">Žiniaraštis!#REF!</definedName>
    <definedName name="Kodas">Žiniaraštis!$C$3</definedName>
    <definedName name="Nr">Žiniaraštis!$C$1</definedName>
    <definedName name="Pavadinimas" localSheetId="0">Žiniaraštis!#REF!</definedName>
    <definedName name="Rangovas" localSheetId="0">Žiniaraštis!$C$2</definedName>
    <definedName name="Uzsakovas" localSheetId="0">Žiniaraštis!#REF!</definedName>
    <definedName name="ZinPavadinimas">Žiniaraštis!$A$6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3" i="1" l="1"/>
  <c r="F22" i="1"/>
  <c r="F16" i="1"/>
  <c r="F14" i="1"/>
  <c r="F13" i="1"/>
  <c r="F12" i="1"/>
  <c r="F21" i="1"/>
  <c r="B22" i="1"/>
  <c r="F20" i="1"/>
  <c r="F19" i="1"/>
  <c r="F18" i="1"/>
  <c r="B16" i="1"/>
  <c r="F9" i="1"/>
  <c r="F15" i="1"/>
  <c r="F8" i="1"/>
  <c r="F10" i="1" l="1"/>
  <c r="B10" i="1" l="1"/>
  <c r="F24" i="1" l="1"/>
  <c r="F25" i="1" s="1"/>
</calcChain>
</file>

<file path=xl/sharedStrings.xml><?xml version="1.0" encoding="utf-8"?>
<sst xmlns="http://schemas.openxmlformats.org/spreadsheetml/2006/main" count="52" uniqueCount="40">
  <si>
    <t>Darbų žiniaraštis</t>
  </si>
  <si>
    <t>Eil. Nr.</t>
  </si>
  <si>
    <t>Pozicijos</t>
  </si>
  <si>
    <t>Mato        vnt.</t>
  </si>
  <si>
    <t>Pagal pirkimo dokumentus</t>
  </si>
  <si>
    <t>Kiekis</t>
  </si>
  <si>
    <t>Vnt. kaina be PVM, Eur</t>
  </si>
  <si>
    <t>Suma,                          Eur</t>
  </si>
  <si>
    <t>1.2</t>
  </si>
  <si>
    <t>PVM</t>
  </si>
  <si>
    <t/>
  </si>
  <si>
    <t>Bendroji dalis</t>
  </si>
  <si>
    <t>kompl.</t>
  </si>
  <si>
    <t>IŠ VISO su PVM</t>
  </si>
  <si>
    <t>IŠ VISO be PVM</t>
  </si>
  <si>
    <t>2</t>
  </si>
  <si>
    <t>1.1</t>
  </si>
  <si>
    <t>Išpildomieji brėžiniai</t>
  </si>
  <si>
    <t>2.1</t>
  </si>
  <si>
    <t>2.2</t>
  </si>
  <si>
    <t>2.3</t>
  </si>
  <si>
    <t>3.1</t>
  </si>
  <si>
    <t>3.2</t>
  </si>
  <si>
    <t>3.3</t>
  </si>
  <si>
    <t>Kadastrinė byla</t>
  </si>
  <si>
    <t>Jeruzalės siurblinės NS1-0004  remontas</t>
  </si>
  <si>
    <t>Kabelių debitmačiui montavimo darbai, įskaitant medžiagas</t>
  </si>
  <si>
    <t>3</t>
  </si>
  <si>
    <t>Nuotekų slėginės linijos DN600 rekonstravimas</t>
  </si>
  <si>
    <t>Naujo debitmačio darbo signalų įtraukimas į Užsakovo SCADA sistemą</t>
  </si>
  <si>
    <t>Mechanikos ir bendrastatybiniai darbai, įrengiant debitmatį ir  ištuštinimo liniją DN200 esamame d500 nerūd. plieno vamzdyne, įskaitant atramas</t>
  </si>
  <si>
    <t>2.4</t>
  </si>
  <si>
    <t>Debitmačio aptarnavimo aikštelės iš agresyviai aplinkai atsparios medžiagos patiekimas</t>
  </si>
  <si>
    <t>vnt.</t>
  </si>
  <si>
    <t>3.4</t>
  </si>
  <si>
    <t>Slėginės linijos praplovimas ir hidraulinis bandymas</t>
  </si>
  <si>
    <t>Atkarpos ,,Siurblinė - FSPS-15" rekonstravimas įvelkant PE RC D560 vamzdį, įskaitant kamerų rekonstravimą/išmontavimą, vamzdžių tarpo injektavimą</t>
  </si>
  <si>
    <t>Atkarpos ,,FSPS-28 - Kamera Nr.26" rekonstravimas įvelkant PE RC D560 vamzdį, įskaitant kamerų rekonstravimą, vamzdžių tarpo injektavimą</t>
  </si>
  <si>
    <t>Atkarpos ,,FSPS-15 - FSPS-28" rekonstravimas įvelkant PE RC D560 vamzdį, įskaitant vamzdžių tarpo injektavimą</t>
  </si>
  <si>
    <t>Techninės užduoties priedas Nr.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</si>
</sst>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name val="Calibri"/>
      <family val="2"/>
      <charset val="186"/>
    </font>
    <font>
      <sz val="11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indexed="8"/>
      <name val="Calibri Light"/>
      <family val="2"/>
      <charset val="186"/>
      <scheme val="major"/>
    </font>
    <font>
      <b/>
      <sz val="11"/>
      <name val="Calibri Light"/>
      <family val="2"/>
      <charset val="186"/>
      <scheme val="major"/>
    </font>
    <font>
      <b/>
      <sz val="11"/>
      <color indexed="30"/>
      <name val="Calibri Light"/>
      <family val="2"/>
      <charset val="186"/>
      <scheme val="major"/>
    </font>
    <font>
      <sz val="11"/>
      <name val="Calibri Light"/>
      <family val="2"/>
      <charset val="186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4" fontId="2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6" fillId="0" borderId="0" xfId="0" applyFont="1"/>
    <xf numFmtId="1" fontId="4" fillId="0" borderId="0" xfId="0" applyNumberFormat="1" applyFont="1"/>
    <xf numFmtId="2" fontId="4" fillId="0" borderId="0" xfId="0" applyNumberFormat="1" applyFont="1"/>
    <xf numFmtId="0" fontId="7" fillId="0" borderId="0" xfId="0" applyFont="1" applyAlignment="1">
      <alignment vertical="center"/>
    </xf>
    <xf numFmtId="1" fontId="7" fillId="0" borderId="0" xfId="0" applyNumberFormat="1" applyFont="1" applyAlignment="1">
      <alignment vertical="center"/>
    </xf>
    <xf numFmtId="2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 applyProtection="1">
      <alignment vertical="center"/>
      <protection locked="0"/>
    </xf>
    <xf numFmtId="1" fontId="7" fillId="0" borderId="1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8" fillId="2" borderId="25" xfId="1" applyNumberFormat="1" applyFont="1" applyFill="1" applyBorder="1" applyAlignment="1">
      <alignment horizontal="center" vertical="center" wrapText="1"/>
    </xf>
    <xf numFmtId="0" fontId="8" fillId="2" borderId="26" xfId="1" applyFont="1" applyFill="1" applyBorder="1" applyAlignment="1">
      <alignment horizontal="left" vertical="center" wrapText="1"/>
    </xf>
    <xf numFmtId="1" fontId="8" fillId="2" borderId="26" xfId="1" applyNumberFormat="1" applyFont="1" applyFill="1" applyBorder="1" applyAlignment="1">
      <alignment horizontal="left" vertical="center" wrapText="1"/>
    </xf>
    <xf numFmtId="2" fontId="8" fillId="2" borderId="26" xfId="1" applyNumberFormat="1" applyFont="1" applyFill="1" applyBorder="1" applyAlignment="1">
      <alignment horizontal="left" vertical="center" wrapText="1"/>
    </xf>
    <xf numFmtId="4" fontId="8" fillId="2" borderId="27" xfId="1" applyNumberFormat="1" applyFont="1" applyFill="1" applyBorder="1" applyAlignment="1">
      <alignment horizontal="left" vertical="center" wrapText="1"/>
    </xf>
    <xf numFmtId="49" fontId="10" fillId="0" borderId="28" xfId="1" applyNumberFormat="1" applyFont="1" applyBorder="1" applyAlignment="1">
      <alignment horizontal="center" vertical="center"/>
    </xf>
    <xf numFmtId="0" fontId="10" fillId="0" borderId="21" xfId="0" applyFont="1" applyBorder="1" applyAlignment="1">
      <alignment vertical="top" wrapText="1"/>
    </xf>
    <xf numFmtId="0" fontId="10" fillId="0" borderId="13" xfId="1" applyFont="1" applyBorder="1" applyAlignment="1">
      <alignment horizontal="center" vertical="center" wrapText="1"/>
    </xf>
    <xf numFmtId="1" fontId="10" fillId="0" borderId="13" xfId="1" applyNumberFormat="1" applyFont="1" applyBorder="1" applyAlignment="1">
      <alignment horizontal="center" vertical="center" wrapText="1"/>
    </xf>
    <xf numFmtId="2" fontId="10" fillId="0" borderId="13" xfId="1" applyNumberFormat="1" applyFont="1" applyBorder="1" applyAlignment="1">
      <alignment horizontal="right" vertical="center" wrapText="1"/>
    </xf>
    <xf numFmtId="4" fontId="10" fillId="0" borderId="33" xfId="1" applyNumberFormat="1" applyFont="1" applyBorder="1" applyAlignment="1">
      <alignment horizontal="right" vertical="center" wrapText="1"/>
    </xf>
    <xf numFmtId="49" fontId="8" fillId="0" borderId="29" xfId="1" applyNumberFormat="1" applyFont="1" applyBorder="1" applyAlignment="1">
      <alignment horizontal="center" vertical="center" wrapText="1"/>
    </xf>
    <xf numFmtId="0" fontId="8" fillId="0" borderId="30" xfId="1" applyFont="1" applyBorder="1" applyAlignment="1">
      <alignment horizontal="left" vertical="center" wrapText="1"/>
    </xf>
    <xf numFmtId="0" fontId="8" fillId="0" borderId="31" xfId="1" applyFont="1" applyBorder="1" applyAlignment="1">
      <alignment horizontal="center" vertical="center" wrapText="1"/>
    </xf>
    <xf numFmtId="1" fontId="8" fillId="0" borderId="31" xfId="1" applyNumberFormat="1" applyFont="1" applyBorder="1" applyAlignment="1">
      <alignment horizontal="center" vertical="center" wrapText="1"/>
    </xf>
    <xf numFmtId="2" fontId="8" fillId="0" borderId="32" xfId="1" applyNumberFormat="1" applyFont="1" applyBorder="1" applyAlignment="1">
      <alignment horizontal="right" vertical="center" wrapText="1"/>
    </xf>
    <xf numFmtId="4" fontId="8" fillId="0" borderId="23" xfId="1" applyNumberFormat="1" applyFont="1" applyBorder="1" applyAlignment="1">
      <alignment horizontal="right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left" vertical="center" wrapText="1"/>
    </xf>
    <xf numFmtId="1" fontId="8" fillId="2" borderId="5" xfId="1" applyNumberFormat="1" applyFont="1" applyFill="1" applyBorder="1" applyAlignment="1">
      <alignment horizontal="center" vertical="center" wrapText="1"/>
    </xf>
    <xf numFmtId="2" fontId="8" fillId="2" borderId="5" xfId="1" applyNumberFormat="1" applyFont="1" applyFill="1" applyBorder="1" applyAlignment="1">
      <alignment horizontal="left" vertical="center" wrapText="1"/>
    </xf>
    <xf numFmtId="2" fontId="8" fillId="2" borderId="22" xfId="1" applyNumberFormat="1" applyFont="1" applyFill="1" applyBorder="1" applyAlignment="1">
      <alignment horizontal="left" vertical="center" wrapText="1"/>
    </xf>
    <xf numFmtId="49" fontId="10" fillId="6" borderId="34" xfId="1" applyNumberFormat="1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vertical="center" wrapText="1"/>
    </xf>
    <xf numFmtId="0" fontId="10" fillId="0" borderId="8" xfId="1" applyFont="1" applyBorder="1" applyAlignment="1">
      <alignment horizontal="center" vertical="center" wrapText="1"/>
    </xf>
    <xf numFmtId="1" fontId="10" fillId="0" borderId="8" xfId="1" applyNumberFormat="1" applyFont="1" applyBorder="1" applyAlignment="1">
      <alignment horizontal="center" vertical="center" wrapText="1"/>
    </xf>
    <xf numFmtId="2" fontId="10" fillId="0" borderId="8" xfId="1" applyNumberFormat="1" applyFont="1" applyBorder="1" applyAlignment="1">
      <alignment horizontal="right" vertical="center" wrapText="1"/>
    </xf>
    <xf numFmtId="4" fontId="10" fillId="0" borderId="9" xfId="1" applyNumberFormat="1" applyFont="1" applyBorder="1" applyAlignment="1">
      <alignment horizontal="right" vertical="center" wrapText="1"/>
    </xf>
    <xf numFmtId="49" fontId="10" fillId="0" borderId="7" xfId="1" applyNumberFormat="1" applyFont="1" applyBorder="1" applyAlignment="1">
      <alignment horizontal="center" vertical="center"/>
    </xf>
    <xf numFmtId="0" fontId="10" fillId="0" borderId="13" xfId="2" applyFont="1" applyBorder="1" applyAlignment="1">
      <alignment horizontal="left" vertical="top" wrapText="1"/>
    </xf>
    <xf numFmtId="49" fontId="8" fillId="0" borderId="10" xfId="1" applyNumberFormat="1" applyFont="1" applyBorder="1" applyAlignment="1">
      <alignment horizontal="center" vertical="center" wrapText="1"/>
    </xf>
    <xf numFmtId="49" fontId="8" fillId="4" borderId="14" xfId="1" applyNumberFormat="1" applyFont="1" applyFill="1" applyBorder="1" applyAlignment="1">
      <alignment horizontal="center" vertical="center" wrapText="1"/>
    </xf>
    <xf numFmtId="0" fontId="8" fillId="4" borderId="15" xfId="1" applyFont="1" applyFill="1" applyBorder="1" applyAlignment="1">
      <alignment horizontal="right" vertical="center" wrapText="1"/>
    </xf>
    <xf numFmtId="0" fontId="8" fillId="4" borderId="15" xfId="1" applyFont="1" applyFill="1" applyBorder="1" applyAlignment="1">
      <alignment horizontal="center" vertical="center" wrapText="1"/>
    </xf>
    <xf numFmtId="1" fontId="8" fillId="4" borderId="15" xfId="1" applyNumberFormat="1" applyFont="1" applyFill="1" applyBorder="1" applyAlignment="1">
      <alignment horizontal="right" vertical="center" wrapText="1"/>
    </xf>
    <xf numFmtId="2" fontId="8" fillId="4" borderId="15" xfId="1" applyNumberFormat="1" applyFont="1" applyFill="1" applyBorder="1" applyAlignment="1">
      <alignment horizontal="right" vertical="center" wrapText="1"/>
    </xf>
    <xf numFmtId="4" fontId="8" fillId="4" borderId="16" xfId="1" applyNumberFormat="1" applyFont="1" applyFill="1" applyBorder="1" applyAlignment="1">
      <alignment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right" vertical="center" wrapText="1"/>
    </xf>
    <xf numFmtId="0" fontId="8" fillId="0" borderId="18" xfId="1" applyFont="1" applyBorder="1" applyAlignment="1">
      <alignment horizontal="center" vertical="center" wrapText="1"/>
    </xf>
    <xf numFmtId="1" fontId="8" fillId="0" borderId="18" xfId="1" applyNumberFormat="1" applyFont="1" applyBorder="1" applyAlignment="1">
      <alignment horizontal="right" vertical="center" wrapText="1"/>
    </xf>
    <xf numFmtId="2" fontId="8" fillId="0" borderId="18" xfId="1" applyNumberFormat="1" applyFont="1" applyBorder="1" applyAlignment="1">
      <alignment vertical="center" wrapText="1"/>
    </xf>
    <xf numFmtId="4" fontId="8" fillId="5" borderId="19" xfId="1" applyNumberFormat="1" applyFont="1" applyFill="1" applyBorder="1" applyAlignment="1">
      <alignment horizontal="right" vertical="center" wrapText="1"/>
    </xf>
    <xf numFmtId="4" fontId="8" fillId="0" borderId="20" xfId="1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49" fontId="9" fillId="3" borderId="24" xfId="1" applyNumberFormat="1" applyFont="1" applyFill="1" applyBorder="1" applyAlignment="1">
      <alignment horizontal="left" vertical="center" wrapText="1"/>
    </xf>
    <xf numFmtId="49" fontId="7" fillId="0" borderId="11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</cellXfs>
  <cellStyles count="4">
    <cellStyle name="Currency 2" xfId="3" xr:uid="{DDFC48D3-4870-4D32-BF11-574B5BF82A68}"/>
    <cellStyle name="Excel Built-in Normal" xfId="1" xr:uid="{00000000-0005-0000-0000-000000000000}"/>
    <cellStyle name="Normal" xfId="0" builtinId="0"/>
    <cellStyle name="Normal 2" xfId="2" xr:uid="{5FE36BD7-F4C0-4601-87CC-18F0A961AEA8}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zoomScale="85" zoomScaleNormal="85" workbookViewId="0">
      <selection activeCell="I5" sqref="I5"/>
    </sheetView>
  </sheetViews>
  <sheetFormatPr defaultColWidth="9.21875" defaultRowHeight="13.8" x14ac:dyDescent="0.25"/>
  <cols>
    <col min="1" max="1" width="8.44140625" style="4" customWidth="1"/>
    <col min="2" max="2" width="34.77734375" style="1" customWidth="1"/>
    <col min="3" max="3" width="9.21875" style="1"/>
    <col min="4" max="4" width="9.21875" style="6"/>
    <col min="5" max="5" width="15" style="7" customWidth="1"/>
    <col min="6" max="6" width="17.77734375" style="1" customWidth="1"/>
    <col min="7" max="16384" width="9.21875" style="1"/>
  </cols>
  <sheetData>
    <row r="1" spans="1:7" ht="14.4" x14ac:dyDescent="0.25">
      <c r="A1" s="60"/>
      <c r="B1" s="60"/>
      <c r="C1" s="8" t="s">
        <v>10</v>
      </c>
      <c r="D1" s="9"/>
      <c r="E1" s="10"/>
      <c r="F1" s="11" t="s">
        <v>39</v>
      </c>
    </row>
    <row r="2" spans="1:7" ht="14.4" x14ac:dyDescent="0.25">
      <c r="A2" s="61"/>
      <c r="B2" s="61"/>
      <c r="C2" s="12" t="s">
        <v>10</v>
      </c>
      <c r="D2" s="9"/>
      <c r="E2" s="10"/>
      <c r="F2" s="8"/>
    </row>
    <row r="3" spans="1:7" ht="15" thickBot="1" x14ac:dyDescent="0.3">
      <c r="A3" s="62" t="s">
        <v>0</v>
      </c>
      <c r="B3" s="62"/>
      <c r="C3" s="62"/>
      <c r="D3" s="62"/>
      <c r="E3" s="62"/>
      <c r="F3" s="62"/>
    </row>
    <row r="4" spans="1:7" ht="25.5" customHeight="1" thickBot="1" x14ac:dyDescent="0.3">
      <c r="A4" s="64" t="s">
        <v>1</v>
      </c>
      <c r="B4" s="65" t="s">
        <v>2</v>
      </c>
      <c r="C4" s="66" t="s">
        <v>3</v>
      </c>
      <c r="D4" s="67" t="s">
        <v>4</v>
      </c>
      <c r="E4" s="67"/>
      <c r="F4" s="67"/>
    </row>
    <row r="5" spans="1:7" ht="33" customHeight="1" thickBot="1" x14ac:dyDescent="0.3">
      <c r="A5" s="64"/>
      <c r="B5" s="65"/>
      <c r="C5" s="66"/>
      <c r="D5" s="13" t="s">
        <v>5</v>
      </c>
      <c r="E5" s="14" t="s">
        <v>6</v>
      </c>
      <c r="F5" s="15" t="s">
        <v>7</v>
      </c>
    </row>
    <row r="6" spans="1:7" ht="16.5" customHeight="1" thickBot="1" x14ac:dyDescent="0.3">
      <c r="A6" s="63"/>
      <c r="B6" s="63"/>
      <c r="C6" s="63"/>
      <c r="D6" s="63"/>
      <c r="E6" s="63"/>
      <c r="F6" s="63"/>
      <c r="G6" s="2"/>
    </row>
    <row r="7" spans="1:7" ht="14.4" x14ac:dyDescent="0.25">
      <c r="A7" s="16">
        <v>1</v>
      </c>
      <c r="B7" s="17" t="s">
        <v>11</v>
      </c>
      <c r="C7" s="17"/>
      <c r="D7" s="18"/>
      <c r="E7" s="19"/>
      <c r="F7" s="20"/>
      <c r="G7" s="3"/>
    </row>
    <row r="8" spans="1:7" ht="14.4" x14ac:dyDescent="0.25">
      <c r="A8" s="21" t="s">
        <v>16</v>
      </c>
      <c r="B8" s="22" t="s">
        <v>17</v>
      </c>
      <c r="C8" s="23" t="s">
        <v>12</v>
      </c>
      <c r="D8" s="24">
        <v>1</v>
      </c>
      <c r="E8" s="25"/>
      <c r="F8" s="26">
        <f t="shared" ref="F8" si="0">ROUND(D8*E8,2)</f>
        <v>0</v>
      </c>
    </row>
    <row r="9" spans="1:7" ht="15" thickBot="1" x14ac:dyDescent="0.3">
      <c r="A9" s="21" t="s">
        <v>8</v>
      </c>
      <c r="B9" s="22" t="s">
        <v>24</v>
      </c>
      <c r="C9" s="23" t="s">
        <v>12</v>
      </c>
      <c r="D9" s="24">
        <v>1</v>
      </c>
      <c r="E9" s="25"/>
      <c r="F9" s="26">
        <f t="shared" ref="F9" si="1">ROUND(D9*E9,2)</f>
        <v>0</v>
      </c>
    </row>
    <row r="10" spans="1:7" ht="15" thickBot="1" x14ac:dyDescent="0.3">
      <c r="A10" s="27"/>
      <c r="B10" s="28" t="str">
        <f>CONCATENATE("Viso (",B7,")")</f>
        <v>Viso (Bendroji dalis)</v>
      </c>
      <c r="C10" s="29"/>
      <c r="D10" s="30"/>
      <c r="E10" s="31"/>
      <c r="F10" s="32">
        <f>SUM(F8:F9)</f>
        <v>0</v>
      </c>
    </row>
    <row r="11" spans="1:7" ht="28.8" x14ac:dyDescent="0.25">
      <c r="A11" s="33" t="s">
        <v>15</v>
      </c>
      <c r="B11" s="34" t="s">
        <v>25</v>
      </c>
      <c r="C11" s="34"/>
      <c r="D11" s="35"/>
      <c r="E11" s="36"/>
      <c r="F11" s="37"/>
    </row>
    <row r="12" spans="1:7" ht="57.6" x14ac:dyDescent="0.25">
      <c r="A12" s="38" t="s">
        <v>18</v>
      </c>
      <c r="B12" s="39" t="s">
        <v>30</v>
      </c>
      <c r="C12" s="40" t="s">
        <v>12</v>
      </c>
      <c r="D12" s="41">
        <v>1</v>
      </c>
      <c r="E12" s="42"/>
      <c r="F12" s="43">
        <f>ROUND(D12*E12,2)</f>
        <v>0</v>
      </c>
    </row>
    <row r="13" spans="1:7" ht="28.8" x14ac:dyDescent="0.25">
      <c r="A13" s="44" t="s">
        <v>19</v>
      </c>
      <c r="B13" s="39" t="s">
        <v>26</v>
      </c>
      <c r="C13" s="40" t="s">
        <v>12</v>
      </c>
      <c r="D13" s="41">
        <v>1</v>
      </c>
      <c r="E13" s="42"/>
      <c r="F13" s="43">
        <f>ROUND(D13*E13,2)</f>
        <v>0</v>
      </c>
    </row>
    <row r="14" spans="1:7" ht="28.8" x14ac:dyDescent="0.25">
      <c r="A14" s="44" t="s">
        <v>20</v>
      </c>
      <c r="B14" s="45" t="s">
        <v>29</v>
      </c>
      <c r="C14" s="40" t="s">
        <v>12</v>
      </c>
      <c r="D14" s="41">
        <v>1</v>
      </c>
      <c r="E14" s="42"/>
      <c r="F14" s="43">
        <f>ROUND(D14*E14,2)</f>
        <v>0</v>
      </c>
    </row>
    <row r="15" spans="1:7" ht="43.8" thickBot="1" x14ac:dyDescent="0.3">
      <c r="A15" s="44" t="s">
        <v>31</v>
      </c>
      <c r="B15" s="45" t="s">
        <v>32</v>
      </c>
      <c r="C15" s="40" t="s">
        <v>33</v>
      </c>
      <c r="D15" s="41">
        <v>1</v>
      </c>
      <c r="E15" s="42"/>
      <c r="F15" s="43">
        <f t="shared" ref="F15" si="2">ROUND(D15*E15,2)</f>
        <v>0</v>
      </c>
    </row>
    <row r="16" spans="1:7" ht="29.4" thickBot="1" x14ac:dyDescent="0.3">
      <c r="A16" s="27"/>
      <c r="B16" s="28" t="str">
        <f>CONCATENATE("Viso (",B11,")")</f>
        <v>Viso (Jeruzalės siurblinės NS1-0004  remontas)</v>
      </c>
      <c r="C16" s="29"/>
      <c r="D16" s="30"/>
      <c r="E16" s="31"/>
      <c r="F16" s="32">
        <f>SUM(F12:F15)</f>
        <v>0</v>
      </c>
    </row>
    <row r="17" spans="1:6" ht="28.8" x14ac:dyDescent="0.25">
      <c r="A17" s="33" t="s">
        <v>27</v>
      </c>
      <c r="B17" s="34" t="s">
        <v>28</v>
      </c>
      <c r="C17" s="34"/>
      <c r="D17" s="35"/>
      <c r="E17" s="36"/>
      <c r="F17" s="37"/>
    </row>
    <row r="18" spans="1:6" ht="72" x14ac:dyDescent="0.25">
      <c r="A18" s="44" t="s">
        <v>21</v>
      </c>
      <c r="B18" s="39" t="s">
        <v>36</v>
      </c>
      <c r="C18" s="40" t="s">
        <v>12</v>
      </c>
      <c r="D18" s="41">
        <v>1</v>
      </c>
      <c r="E18" s="42"/>
      <c r="F18" s="43">
        <f>ROUND(D18*E18,2)</f>
        <v>0</v>
      </c>
    </row>
    <row r="19" spans="1:6" ht="57.6" x14ac:dyDescent="0.25">
      <c r="A19" s="44" t="s">
        <v>22</v>
      </c>
      <c r="B19" s="39" t="s">
        <v>38</v>
      </c>
      <c r="C19" s="40" t="s">
        <v>12</v>
      </c>
      <c r="D19" s="41">
        <v>1</v>
      </c>
      <c r="E19" s="42"/>
      <c r="F19" s="43">
        <f>ROUND(D19*E19,2)</f>
        <v>0</v>
      </c>
    </row>
    <row r="20" spans="1:6" ht="72" customHeight="1" x14ac:dyDescent="0.25">
      <c r="A20" s="44" t="s">
        <v>23</v>
      </c>
      <c r="B20" s="39" t="s">
        <v>37</v>
      </c>
      <c r="C20" s="40" t="s">
        <v>12</v>
      </c>
      <c r="D20" s="41">
        <v>1</v>
      </c>
      <c r="E20" s="42"/>
      <c r="F20" s="43">
        <f t="shared" ref="F20" si="3">ROUND(D20*E20,2)</f>
        <v>0</v>
      </c>
    </row>
    <row r="21" spans="1:6" ht="29.4" thickBot="1" x14ac:dyDescent="0.3">
      <c r="A21" s="44" t="s">
        <v>34</v>
      </c>
      <c r="B21" s="39" t="s">
        <v>35</v>
      </c>
      <c r="C21" s="40" t="s">
        <v>12</v>
      </c>
      <c r="D21" s="41">
        <v>1</v>
      </c>
      <c r="E21" s="42"/>
      <c r="F21" s="43">
        <f t="shared" ref="F21" si="4">ROUND(D21*E21,2)</f>
        <v>0</v>
      </c>
    </row>
    <row r="22" spans="1:6" ht="29.4" thickBot="1" x14ac:dyDescent="0.3">
      <c r="A22" s="46"/>
      <c r="B22" s="28" t="str">
        <f>CONCATENATE("Viso (",B17,")")</f>
        <v>Viso (Nuotekų slėginės linijos DN600 rekonstravimas)</v>
      </c>
      <c r="C22" s="29"/>
      <c r="D22" s="30"/>
      <c r="E22" s="31"/>
      <c r="F22" s="32">
        <f>SUM(F18:F21)</f>
        <v>0</v>
      </c>
    </row>
    <row r="23" spans="1:6" ht="15" thickBot="1" x14ac:dyDescent="0.3">
      <c r="A23" s="47" t="s">
        <v>10</v>
      </c>
      <c r="B23" s="48" t="s">
        <v>14</v>
      </c>
      <c r="C23" s="49"/>
      <c r="D23" s="50"/>
      <c r="E23" s="51"/>
      <c r="F23" s="52">
        <f>SUM(F10,F22,F16)</f>
        <v>0</v>
      </c>
    </row>
    <row r="24" spans="1:6" ht="15" thickBot="1" x14ac:dyDescent="0.3">
      <c r="A24" s="53" t="s">
        <v>10</v>
      </c>
      <c r="B24" s="54" t="s">
        <v>9</v>
      </c>
      <c r="C24" s="55"/>
      <c r="D24" s="56"/>
      <c r="E24" s="57"/>
      <c r="F24" s="58">
        <f>0.21*F23</f>
        <v>0</v>
      </c>
    </row>
    <row r="25" spans="1:6" ht="15" thickBot="1" x14ac:dyDescent="0.3">
      <c r="A25" s="53" t="s">
        <v>10</v>
      </c>
      <c r="B25" s="54" t="s">
        <v>13</v>
      </c>
      <c r="C25" s="55"/>
      <c r="D25" s="56"/>
      <c r="E25" s="57"/>
      <c r="F25" s="59">
        <f>F23+F24</f>
        <v>0</v>
      </c>
    </row>
    <row r="27" spans="1:6" x14ac:dyDescent="0.25">
      <c r="B27" s="5"/>
    </row>
    <row r="28" spans="1:6" x14ac:dyDescent="0.25">
      <c r="B28" s="5"/>
    </row>
  </sheetData>
  <sheetProtection selectLockedCells="1" selectUnlockedCells="1"/>
  <mergeCells count="8">
    <mergeCell ref="A1:B1"/>
    <mergeCell ref="A2:B2"/>
    <mergeCell ref="A3:F3"/>
    <mergeCell ref="A6:F6"/>
    <mergeCell ref="A4:A5"/>
    <mergeCell ref="B4:B5"/>
    <mergeCell ref="C4:C5"/>
    <mergeCell ref="D4:F4"/>
  </mergeCells>
  <phoneticPr fontId="3" type="noConversion"/>
  <pageMargins left="0.44027777777777777" right="0.50972222222222219" top="0.74791666666666667" bottom="0.74791666666666667" header="0.51180555555555551" footer="0.51180555555555551"/>
  <pageSetup paperSize="8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67E60-2858-47B2-AFE2-ADABCD74C17C}">
  <dimension ref="A1"/>
  <sheetViews>
    <sheetView workbookViewId="0">
      <selection activeCell="G27" sqref="G27"/>
    </sheetView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C07F5BCD6EFBF49927B5F3CA650D122" ma:contentTypeVersion="15" ma:contentTypeDescription="Kurkite naują dokumentą." ma:contentTypeScope="" ma:versionID="3a52ea26b41887f55ebe60c58d69986a">
  <xsd:schema xmlns:xsd="http://www.w3.org/2001/XMLSchema" xmlns:xs="http://www.w3.org/2001/XMLSchema" xmlns:p="http://schemas.microsoft.com/office/2006/metadata/properties" xmlns:ns2="ca324349-d413-4174-915f-a64b36af2e10" xmlns:ns3="b6759e9c-14ca-4d0f-b66a-0508b30e9fc7" targetNamespace="http://schemas.microsoft.com/office/2006/metadata/properties" ma:root="true" ma:fieldsID="7f79c1af0b14a0fdd6e77cb2acec5cd2" ns2:_="" ns3:_="">
    <xsd:import namespace="ca324349-d413-4174-915f-a64b36af2e10"/>
    <xsd:import namespace="b6759e9c-14ca-4d0f-b66a-0508b30e9f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324349-d413-4174-915f-a64b36af2e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Vaizdų žymės" ma:readOnly="false" ma:fieldId="{5cf76f15-5ced-4ddc-b409-7134ff3c332f}" ma:taxonomyMulti="true" ma:sspId="2dfd0875-a63b-4ea6-92e3-295e4b130e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59e9c-14ca-4d0f-b66a-0508b30e9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618bb19-a7ab-4d9c-902d-5e4a002e8649}" ma:internalName="TaxCatchAll" ma:showField="CatchAllData" ma:web="b6759e9c-14ca-4d0f-b66a-0508b30e9f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6759e9c-14ca-4d0f-b66a-0508b30e9fc7" xsi:nil="true"/>
    <lcf76f155ced4ddcb4097134ff3c332f xmlns="ca324349-d413-4174-915f-a64b36af2e1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8006590-01F4-4E8A-B92B-0F9FA8AA1D94}"/>
</file>

<file path=customXml/itemProps2.xml><?xml version="1.0" encoding="utf-8"?>
<ds:datastoreItem xmlns:ds="http://schemas.openxmlformats.org/officeDocument/2006/customXml" ds:itemID="{7329DA87-F156-46FC-963D-DF0E499A4EF4}"/>
</file>

<file path=customXml/itemProps3.xml><?xml version="1.0" encoding="utf-8"?>
<ds:datastoreItem xmlns:ds="http://schemas.openxmlformats.org/officeDocument/2006/customXml" ds:itemID="{D9E821CE-128F-47D5-AF67-958431C3C7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Žiniaraštis</vt:lpstr>
      <vt:lpstr>Sheet1</vt:lpstr>
      <vt:lpstr>Žiniaraštis!_Hlk157171981</vt:lpstr>
      <vt:lpstr>Kodas</vt:lpstr>
      <vt:lpstr>Nr</vt:lpstr>
      <vt:lpstr>Žiniaraštis!Rangovas</vt:lpstr>
      <vt:lpstr>ZinPavadinimas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Karosienė</dc:creator>
  <cp:lastModifiedBy>Ana Onisko</cp:lastModifiedBy>
  <dcterms:created xsi:type="dcterms:W3CDTF">2019-09-23T07:27:53Z</dcterms:created>
  <dcterms:modified xsi:type="dcterms:W3CDTF">2025-02-06T10:48:29Z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0x010100CC07F5BCD6EFBF49927B5F3CA650D122</vt:lpwstr>
  </property>
</Properties>
</file>