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rveris\Vykdomi_objektai\2023 metai\23014_VAJ_EKS Giraites vandenys_EKSPLOATACINIAI\0_Kvietimai\V_748162_Tresniu g. , Babtai 2024 11 27\2025-01-24_Pasiulymas\Darbiniai\"/>
    </mc:Choice>
  </mc:AlternateContent>
  <xr:revisionPtr revIDLastSave="0" documentId="13_ncr:1_{274F4CA5-CEEF-4723-9377-4E5512DC3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bt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8" i="1"/>
  <c r="I15" i="1"/>
  <c r="J20" i="1" l="1"/>
  <c r="J18" i="1"/>
  <c r="J15" i="1"/>
  <c r="I12" i="1"/>
  <c r="J12" i="1" s="1"/>
  <c r="I10" i="1" l="1"/>
  <c r="J10" i="1" s="1"/>
  <c r="I9" i="1"/>
  <c r="J9" i="1" s="1"/>
  <c r="J21" i="1" l="1"/>
  <c r="J22" i="1" l="1"/>
  <c r="J23" i="1" s="1"/>
</calcChain>
</file>

<file path=xl/sharedStrings.xml><?xml version="1.0" encoding="utf-8"?>
<sst xmlns="http://schemas.openxmlformats.org/spreadsheetml/2006/main" count="57" uniqueCount="54">
  <si>
    <t>Eil. Nr.</t>
  </si>
  <si>
    <t>Darbų pavadinimas</t>
  </si>
  <si>
    <t>Darbų aprašymas</t>
  </si>
  <si>
    <t xml:space="preserve">Mato vienetas </t>
  </si>
  <si>
    <t>1 mato vnt. kaina eur be PVM</t>
  </si>
  <si>
    <t>Vnt. kaina iš viso, Eur be PVM</t>
  </si>
  <si>
    <t>Bendra kaina, Eur be PVM</t>
  </si>
  <si>
    <t>Medžiagų</t>
  </si>
  <si>
    <t>Darbo</t>
  </si>
  <si>
    <t>Mechanizmų</t>
  </si>
  <si>
    <t>10=7+8+9</t>
  </si>
  <si>
    <t>11=5*10</t>
  </si>
  <si>
    <t>Vandentiekio tinklų atstatomieji darbai</t>
  </si>
  <si>
    <t>Vamzdyno perklojimas atviru būdu gylyje iki 2 m, kai vamzdyno skersmuo:</t>
  </si>
  <si>
    <t>Vamzdyno perklojimas atviru būdu ( PE RC vamzdžiu); grunto kasimas;  grunto užpylimas; piltinio grunto sankaso sutankinimas ≥ 45 MPa</t>
  </si>
  <si>
    <t>m</t>
  </si>
  <si>
    <t>DN 110 mm</t>
  </si>
  <si>
    <t>vnt.</t>
  </si>
  <si>
    <t>1.1.</t>
  </si>
  <si>
    <t>1.</t>
  </si>
  <si>
    <t>1.1.3.</t>
  </si>
  <si>
    <t xml:space="preserve"> Kiti remonto darbai</t>
  </si>
  <si>
    <t>7.5.</t>
  </si>
  <si>
    <t>7.5.11.</t>
  </si>
  <si>
    <t>Kadastriniai matavimai</t>
  </si>
  <si>
    <t>Atnaujinti</t>
  </si>
  <si>
    <t>Kiekis</t>
  </si>
  <si>
    <t>Kiekiai pagal sutartį</t>
  </si>
  <si>
    <t>1.2.</t>
  </si>
  <si>
    <t>Vandentiekio įvado, linijos dalies keitimas, prisijungimas prie senos dalies.</t>
  </si>
  <si>
    <t>−</t>
  </si>
  <si>
    <t>1.2.1.</t>
  </si>
  <si>
    <t>Atkasus įvado vamzdžio nupjovimas, movos ar flanšinės movos, flanšo, adaptoriaus montavimas ir naujo vamzdžio prijungimas; grunto kasimas;  grunto užpylimas; piltinio grunto sankaso sutankinimas ≥ 45 MPa</t>
  </si>
  <si>
    <t>3.</t>
  </si>
  <si>
    <t>Šulinių, šulinėlių ir kamerų remontas, valymas</t>
  </si>
  <si>
    <t>3.1.</t>
  </si>
  <si>
    <t>Kontroliniai šuliniai</t>
  </si>
  <si>
    <t>3.1.7.</t>
  </si>
  <si>
    <t>Ketinio liuko su dangčiu keitimas; grunto kasimas; g/b pakėlimo  žiedų ar šulinio landos mūro keitimas; perdengimo plokštės keitimas; g/b žiedų keitimas; grunto kasimas; grunto užpylimas;  piltinio grunto sankaso sutankinimas ≥ 45 Mpa</t>
  </si>
  <si>
    <t>1 kompl.</t>
  </si>
  <si>
    <t>5.</t>
  </si>
  <si>
    <t>Tinklo fasoninių dalių keitimas</t>
  </si>
  <si>
    <t>5.1.</t>
  </si>
  <si>
    <t>Flanšinių fasoninių dalių keitimas, kai diametras:</t>
  </si>
  <si>
    <t>5.1.4.</t>
  </si>
  <si>
    <t>Ø100</t>
  </si>
  <si>
    <t>8.</t>
  </si>
  <si>
    <t>Grunto keitimas</t>
  </si>
  <si>
    <t>Iškasoje keičiamas gruntas (taikomas tik važiuojamojoje kelio dalyje. Išskirtiniais atvejais taikomas žalioje vejoje prieš tai suderinus su Užsakovu)</t>
  </si>
  <si>
    <r>
      <rPr>
        <b/>
        <sz val="12"/>
        <color theme="1"/>
        <rFont val="Times New Roman"/>
        <family val="1"/>
        <charset val="186"/>
      </rPr>
      <t>Alkūnės</t>
    </r>
    <r>
      <rPr>
        <sz val="12"/>
        <color theme="1"/>
        <rFont val="Times New Roman"/>
        <family val="1"/>
      </rPr>
      <t xml:space="preserve"> / trišakio / keturšakio / atvamzdžio / </t>
    </r>
    <r>
      <rPr>
        <b/>
        <sz val="12"/>
        <color theme="1"/>
        <rFont val="Times New Roman"/>
        <family val="1"/>
        <charset val="186"/>
      </rPr>
      <t>flanšmovos (tempimui atspari)</t>
    </r>
    <r>
      <rPr>
        <sz val="12"/>
        <color theme="1"/>
        <rFont val="Times New Roman"/>
        <family val="1"/>
      </rPr>
      <t xml:space="preserve">  / perėjimo demontavimas ir naujo sumontavimas. (pasirenkama viena iš dalių)</t>
    </r>
  </si>
  <si>
    <r>
      <t>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</si>
  <si>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 xml:space="preserve">Šulinio D1000 remontas  kai šulinio gylis iki 2 m
</t>
    </r>
    <r>
      <rPr>
        <i/>
        <sz val="12"/>
        <color theme="1"/>
        <rFont val="Times New Roman"/>
        <family val="1"/>
        <charset val="186"/>
      </rPr>
      <t>*DEMONTAVIMAS</t>
    </r>
  </si>
  <si>
    <r>
      <t xml:space="preserve">DN 32-40 mm
</t>
    </r>
    <r>
      <rPr>
        <i/>
        <sz val="12"/>
        <color theme="1"/>
        <rFont val="Times New Roman"/>
        <family val="1"/>
        <charset val="186"/>
      </rPr>
      <t>*Įvado įrengimas (balnas, įvadinė sklendė, velenas, kapa)</t>
    </r>
  </si>
  <si>
    <t>ŽINIARAŠTIS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</si>
</sst>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vertAlign val="superscript"/>
      <sz val="12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4" fontId="14" fillId="0" borderId="0" applyFont="0" applyFill="0" applyBorder="0" applyAlignment="0" applyProtection="0"/>
  </cellStyleXfs>
  <cellXfs count="112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2" fontId="2" fillId="3" borderId="3" xfId="1" applyNumberFormat="1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2" fontId="2" fillId="3" borderId="12" xfId="1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4" fontId="2" fillId="3" borderId="3" xfId="0" applyNumberFormat="1" applyFont="1" applyFill="1" applyBorder="1" applyAlignment="1">
      <alignment vertical="center"/>
    </xf>
    <xf numFmtId="0" fontId="10" fillId="0" borderId="0" xfId="0" applyFont="1"/>
    <xf numFmtId="2" fontId="10" fillId="0" borderId="0" xfId="0" applyNumberFormat="1" applyFont="1" applyAlignment="1">
      <alignment vertical="center"/>
    </xf>
    <xf numFmtId="4" fontId="11" fillId="0" borderId="3" xfId="0" applyNumberFormat="1" applyFont="1" applyBorder="1"/>
    <xf numFmtId="0" fontId="11" fillId="0" borderId="3" xfId="0" applyFont="1" applyBorder="1"/>
    <xf numFmtId="0" fontId="5" fillId="5" borderId="11" xfId="0" applyFont="1" applyFill="1" applyBorder="1" applyAlignment="1">
      <alignment horizontal="center" vertical="center"/>
    </xf>
    <xf numFmtId="0" fontId="5" fillId="5" borderId="7" xfId="0" applyFont="1" applyFill="1" applyBorder="1"/>
    <xf numFmtId="0" fontId="2" fillId="5" borderId="7" xfId="0" applyFont="1" applyFill="1" applyBorder="1"/>
    <xf numFmtId="0" fontId="2" fillId="5" borderId="4" xfId="0" applyFont="1" applyFill="1" applyBorder="1"/>
    <xf numFmtId="0" fontId="2" fillId="5" borderId="3" xfId="0" applyFont="1" applyFill="1" applyBorder="1"/>
    <xf numFmtId="0" fontId="4" fillId="4" borderId="6" xfId="0" applyFont="1" applyFill="1" applyBorder="1" applyAlignment="1">
      <alignment horizontal="center" vertical="center"/>
    </xf>
    <xf numFmtId="0" fontId="5" fillId="4" borderId="9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2" fillId="4" borderId="3" xfId="0" applyFont="1" applyFill="1" applyBorder="1"/>
    <xf numFmtId="0" fontId="3" fillId="4" borderId="7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13" fillId="0" borderId="0" xfId="0" applyFont="1"/>
    <xf numFmtId="0" fontId="12" fillId="6" borderId="0" xfId="0" applyFont="1" applyFill="1" applyAlignment="1">
      <alignment horizontal="center" vertical="center" wrapText="1"/>
    </xf>
    <xf numFmtId="0" fontId="13" fillId="6" borderId="0" xfId="0" applyFont="1" applyFill="1"/>
    <xf numFmtId="4" fontId="11" fillId="0" borderId="8" xfId="0" applyNumberFormat="1" applyFont="1" applyBorder="1"/>
    <xf numFmtId="0" fontId="2" fillId="5" borderId="3" xfId="0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2" fontId="2" fillId="5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center"/>
    </xf>
    <xf numFmtId="0" fontId="2" fillId="7" borderId="9" xfId="0" applyFont="1" applyFill="1" applyBorder="1"/>
    <xf numFmtId="0" fontId="2" fillId="7" borderId="10" xfId="0" applyFont="1" applyFill="1" applyBorder="1"/>
    <xf numFmtId="0" fontId="2" fillId="7" borderId="3" xfId="0" applyFont="1" applyFill="1" applyBorder="1"/>
    <xf numFmtId="0" fontId="2" fillId="5" borderId="1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3" borderId="3" xfId="1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justify" vertical="center" wrapText="1"/>
    </xf>
    <xf numFmtId="0" fontId="6" fillId="5" borderId="7" xfId="1" applyFont="1" applyFill="1" applyBorder="1" applyAlignment="1">
      <alignment wrapText="1"/>
    </xf>
    <xf numFmtId="0" fontId="6" fillId="5" borderId="3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2" fontId="9" fillId="3" borderId="4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vertical="center"/>
    </xf>
    <xf numFmtId="0" fontId="13" fillId="6" borderId="0" xfId="0" applyFont="1" applyFill="1" applyAlignment="1">
      <alignment horizontal="center" wrapText="1"/>
    </xf>
    <xf numFmtId="0" fontId="12" fillId="6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9" fontId="16" fillId="0" borderId="0" xfId="2" applyNumberFormat="1" applyFont="1" applyAlignment="1" applyProtection="1">
      <alignment horizontal="center" vertical="top" wrapText="1"/>
      <protection locked="0"/>
    </xf>
    <xf numFmtId="49" fontId="9" fillId="0" borderId="0" xfId="2" applyNumberFormat="1" applyFont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</cellXfs>
  <cellStyles count="3">
    <cellStyle name="Currency" xfId="2" builtinId="4"/>
    <cellStyle name="Normal" xfId="0" builtinId="0"/>
    <cellStyle name="Output" xfId="1" builtinId="21"/>
  </cellStyles>
  <dxfs count="0"/>
  <tableStyles count="0" defaultTableStyle="TableStyleMedium2" defaultPivotStyle="PivotStyleLight16"/>
  <colors>
    <mruColors>
      <color rgb="FFEFC3C9"/>
      <color rgb="FFE08895"/>
      <color rgb="FFD5757E"/>
      <color rgb="FFC4404D"/>
      <color rgb="FFC8DA6C"/>
      <color rgb="FF91E3C2"/>
      <color rgb="FF5ACE97"/>
      <color rgb="FFE5BD75"/>
      <color rgb="FFCA9E30"/>
      <color rgb="FFD6B0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13" zoomScaleNormal="100" workbookViewId="0">
      <selection activeCell="N18" sqref="N18"/>
    </sheetView>
  </sheetViews>
  <sheetFormatPr defaultRowHeight="14.4" x14ac:dyDescent="0.3"/>
  <cols>
    <col min="1" max="1" width="9" customWidth="1"/>
    <col min="2" max="2" width="23.5546875" customWidth="1"/>
    <col min="3" max="3" width="51.6640625" customWidth="1"/>
    <col min="6" max="6" width="12.5546875" customWidth="1"/>
    <col min="7" max="7" width="11.44140625" customWidth="1"/>
    <col min="8" max="8" width="13.5546875" customWidth="1"/>
    <col min="9" max="9" width="11.88671875" customWidth="1"/>
    <col min="10" max="10" width="14.44140625" customWidth="1"/>
    <col min="11" max="11" width="12.6640625" style="38" hidden="1" customWidth="1"/>
    <col min="12" max="12" width="8.88671875" style="22"/>
  </cols>
  <sheetData>
    <row r="1" spans="1:12" ht="22.2" customHeight="1" x14ac:dyDescent="0.3">
      <c r="A1" s="91" t="s">
        <v>53</v>
      </c>
      <c r="B1" s="91"/>
      <c r="C1" s="91"/>
      <c r="D1" s="91"/>
      <c r="E1" s="91"/>
      <c r="F1" s="91"/>
      <c r="G1" s="91"/>
      <c r="H1" s="91"/>
      <c r="I1" s="91"/>
      <c r="J1" s="91"/>
      <c r="K1"/>
      <c r="L1"/>
    </row>
    <row r="2" spans="1:12" ht="15.75" customHeight="1" x14ac:dyDescent="0.3">
      <c r="A2" s="92"/>
      <c r="B2" s="92"/>
      <c r="C2" s="92"/>
      <c r="D2" s="92"/>
      <c r="E2" s="92"/>
      <c r="F2" s="92"/>
      <c r="G2" s="92"/>
      <c r="H2" s="92"/>
      <c r="I2" s="92"/>
      <c r="J2" s="92"/>
      <c r="K2"/>
      <c r="L2"/>
    </row>
    <row r="3" spans="1:12" ht="15.75" customHeight="1" x14ac:dyDescent="0.3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2" ht="15.6" x14ac:dyDescent="0.3">
      <c r="A4" s="110" t="s">
        <v>0</v>
      </c>
      <c r="B4" s="110" t="s">
        <v>1</v>
      </c>
      <c r="C4" s="110" t="s">
        <v>2</v>
      </c>
      <c r="D4" s="111" t="s">
        <v>3</v>
      </c>
      <c r="E4" s="103" t="s">
        <v>26</v>
      </c>
      <c r="F4" s="105" t="s">
        <v>4</v>
      </c>
      <c r="G4" s="106"/>
      <c r="H4" s="107"/>
      <c r="I4" s="108" t="s">
        <v>5</v>
      </c>
      <c r="J4" s="99" t="s">
        <v>6</v>
      </c>
    </row>
    <row r="5" spans="1:12" ht="71.25" customHeight="1" x14ac:dyDescent="0.3">
      <c r="A5" s="110"/>
      <c r="B5" s="110"/>
      <c r="C5" s="110"/>
      <c r="D5" s="111"/>
      <c r="E5" s="104"/>
      <c r="F5" s="1" t="s">
        <v>7</v>
      </c>
      <c r="G5" s="2" t="s">
        <v>8</v>
      </c>
      <c r="H5" s="2" t="s">
        <v>9</v>
      </c>
      <c r="I5" s="109"/>
      <c r="J5" s="99"/>
    </row>
    <row r="6" spans="1:12" ht="15.6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4">
        <v>7</v>
      </c>
      <c r="G6" s="4">
        <v>8</v>
      </c>
      <c r="H6" s="4">
        <v>9</v>
      </c>
      <c r="I6" s="5" t="s">
        <v>10</v>
      </c>
      <c r="J6" s="11" t="s">
        <v>11</v>
      </c>
    </row>
    <row r="7" spans="1:12" ht="14.4" hidden="1" customHeight="1" x14ac:dyDescent="0.3">
      <c r="A7" s="31" t="s">
        <v>19</v>
      </c>
      <c r="B7" s="100" t="s">
        <v>12</v>
      </c>
      <c r="C7" s="100"/>
      <c r="D7" s="32"/>
      <c r="E7" s="32"/>
      <c r="F7" s="33"/>
      <c r="G7" s="33"/>
      <c r="H7" s="33"/>
      <c r="I7" s="34"/>
      <c r="J7" s="35"/>
    </row>
    <row r="8" spans="1:12" ht="14.4" hidden="1" customHeight="1" x14ac:dyDescent="0.3">
      <c r="A8" s="26" t="s">
        <v>18</v>
      </c>
      <c r="B8" s="101" t="s">
        <v>13</v>
      </c>
      <c r="C8" s="102"/>
      <c r="D8" s="27"/>
      <c r="E8" s="27"/>
      <c r="F8" s="28"/>
      <c r="G8" s="28"/>
      <c r="H8" s="28"/>
      <c r="I8" s="29"/>
      <c r="J8" s="30"/>
      <c r="K8" s="87" t="s">
        <v>27</v>
      </c>
    </row>
    <row r="9" spans="1:12" ht="60.6" hidden="1" customHeight="1" x14ac:dyDescent="0.3">
      <c r="A9" s="6" t="s">
        <v>20</v>
      </c>
      <c r="B9" s="7" t="s">
        <v>16</v>
      </c>
      <c r="C9" s="9" t="s">
        <v>14</v>
      </c>
      <c r="D9" s="8" t="s">
        <v>15</v>
      </c>
      <c r="E9" s="10"/>
      <c r="F9" s="18">
        <v>8.16</v>
      </c>
      <c r="G9" s="16">
        <v>20.059999999999999</v>
      </c>
      <c r="H9" s="16">
        <v>21.78</v>
      </c>
      <c r="I9" s="16">
        <f>F9+G9+H9</f>
        <v>50</v>
      </c>
      <c r="J9" s="21">
        <f>ROUND(E9*I9,2)</f>
        <v>0</v>
      </c>
      <c r="K9" s="88">
        <v>25</v>
      </c>
      <c r="L9" s="23"/>
    </row>
    <row r="10" spans="1:12" ht="31.95" hidden="1" customHeight="1" x14ac:dyDescent="0.3">
      <c r="A10" s="14" t="s">
        <v>23</v>
      </c>
      <c r="B10" s="13" t="s">
        <v>24</v>
      </c>
      <c r="C10" s="15" t="s">
        <v>25</v>
      </c>
      <c r="D10" s="12" t="s">
        <v>17</v>
      </c>
      <c r="E10" s="12"/>
      <c r="F10" s="20">
        <v>0</v>
      </c>
      <c r="G10" s="17">
        <v>0</v>
      </c>
      <c r="H10" s="17">
        <v>12</v>
      </c>
      <c r="I10" s="17">
        <f>F10+G10+H10</f>
        <v>12</v>
      </c>
      <c r="J10" s="86">
        <f t="shared" ref="J10" si="0">ROUND(E10*I10,2)</f>
        <v>0</v>
      </c>
      <c r="K10" s="88">
        <v>1</v>
      </c>
    </row>
    <row r="11" spans="1:12" ht="28.95" customHeight="1" x14ac:dyDescent="0.3">
      <c r="A11" s="42" t="s">
        <v>28</v>
      </c>
      <c r="B11" s="89" t="s">
        <v>29</v>
      </c>
      <c r="C11" s="93"/>
      <c r="D11" s="43" t="s">
        <v>30</v>
      </c>
      <c r="E11" s="44" t="s">
        <v>30</v>
      </c>
      <c r="F11" s="45"/>
      <c r="G11" s="30"/>
      <c r="H11" s="30"/>
      <c r="I11" s="30"/>
      <c r="J11" s="30"/>
      <c r="K11" s="39"/>
    </row>
    <row r="12" spans="1:12" ht="81" customHeight="1" x14ac:dyDescent="0.3">
      <c r="A12" s="46" t="s">
        <v>31</v>
      </c>
      <c r="B12" s="47" t="s">
        <v>52</v>
      </c>
      <c r="C12" s="48" t="s">
        <v>32</v>
      </c>
      <c r="D12" s="49" t="s">
        <v>17</v>
      </c>
      <c r="E12" s="50">
        <v>1</v>
      </c>
      <c r="F12" s="16"/>
      <c r="G12" s="51"/>
      <c r="H12" s="51"/>
      <c r="I12" s="52">
        <f>F12+G12+H12</f>
        <v>0</v>
      </c>
      <c r="J12" s="21">
        <f>ROUND(E12*I12,2)</f>
        <v>0</v>
      </c>
      <c r="K12" s="39"/>
    </row>
    <row r="13" spans="1:12" ht="16.95" customHeight="1" x14ac:dyDescent="0.3">
      <c r="A13" s="53" t="s">
        <v>33</v>
      </c>
      <c r="B13" s="94" t="s">
        <v>34</v>
      </c>
      <c r="C13" s="95"/>
      <c r="D13" s="54"/>
      <c r="E13" s="54"/>
      <c r="F13" s="55"/>
      <c r="G13" s="55"/>
      <c r="H13" s="55"/>
      <c r="I13" s="56"/>
      <c r="J13" s="57"/>
      <c r="K13" s="39"/>
    </row>
    <row r="14" spans="1:12" ht="22.95" customHeight="1" x14ac:dyDescent="0.3">
      <c r="A14" s="58" t="s">
        <v>35</v>
      </c>
      <c r="B14" s="59" t="s">
        <v>36</v>
      </c>
      <c r="C14" s="60"/>
      <c r="D14" s="61"/>
      <c r="E14" s="61"/>
      <c r="F14" s="28"/>
      <c r="G14" s="28"/>
      <c r="H14" s="28"/>
      <c r="I14" s="29"/>
      <c r="J14" s="30"/>
      <c r="K14" s="39"/>
    </row>
    <row r="15" spans="1:12" ht="81" customHeight="1" x14ac:dyDescent="0.3">
      <c r="A15" s="46" t="s">
        <v>37</v>
      </c>
      <c r="B15" s="62" t="s">
        <v>51</v>
      </c>
      <c r="C15" s="46" t="s">
        <v>38</v>
      </c>
      <c r="D15" s="63" t="s">
        <v>39</v>
      </c>
      <c r="E15" s="46">
        <v>1</v>
      </c>
      <c r="F15" s="19">
        <v>0</v>
      </c>
      <c r="G15" s="19">
        <v>496.01</v>
      </c>
      <c r="H15" s="19">
        <v>482.91</v>
      </c>
      <c r="I15" s="64">
        <f>F15+G15+H15</f>
        <v>978.92000000000007</v>
      </c>
      <c r="J15" s="65">
        <f t="shared" ref="J15" si="1">ROUND(E15*I15,2)</f>
        <v>978.92</v>
      </c>
      <c r="K15" s="39"/>
    </row>
    <row r="16" spans="1:12" s="22" customFormat="1" ht="15.6" customHeight="1" x14ac:dyDescent="0.3">
      <c r="A16" s="66" t="s">
        <v>40</v>
      </c>
      <c r="B16" s="96" t="s">
        <v>41</v>
      </c>
      <c r="C16" s="97"/>
      <c r="D16" s="36"/>
      <c r="E16" s="36"/>
      <c r="F16" s="36"/>
      <c r="G16" s="36"/>
      <c r="H16" s="36"/>
      <c r="I16" s="37"/>
      <c r="J16" s="35"/>
      <c r="K16" s="40"/>
    </row>
    <row r="17" spans="1:11" s="22" customFormat="1" ht="17.399999999999999" customHeight="1" x14ac:dyDescent="0.3">
      <c r="A17" s="67" t="s">
        <v>42</v>
      </c>
      <c r="B17" s="89" t="s">
        <v>43</v>
      </c>
      <c r="C17" s="90"/>
      <c r="D17" s="68"/>
      <c r="E17" s="68"/>
      <c r="F17" s="68"/>
      <c r="G17" s="68"/>
      <c r="H17" s="68"/>
      <c r="I17" s="69"/>
      <c r="J17" s="30"/>
      <c r="K17" s="40"/>
    </row>
    <row r="18" spans="1:11" s="22" customFormat="1" ht="81" customHeight="1" x14ac:dyDescent="0.3">
      <c r="A18" s="46" t="s">
        <v>44</v>
      </c>
      <c r="B18" s="70" t="s">
        <v>45</v>
      </c>
      <c r="C18" s="71" t="s">
        <v>49</v>
      </c>
      <c r="D18" s="70" t="s">
        <v>17</v>
      </c>
      <c r="E18" s="46">
        <v>3</v>
      </c>
      <c r="F18" s="72">
        <v>57.98</v>
      </c>
      <c r="G18" s="72">
        <v>76.91</v>
      </c>
      <c r="H18" s="72">
        <v>100.58</v>
      </c>
      <c r="I18" s="73">
        <f>F18+G18+H18</f>
        <v>235.46999999999997</v>
      </c>
      <c r="J18" s="21">
        <f t="shared" ref="J18" si="2">ROUND(E18*I18,2)</f>
        <v>706.41</v>
      </c>
      <c r="K18" s="40"/>
    </row>
    <row r="19" spans="1:11" ht="15.6" x14ac:dyDescent="0.3">
      <c r="A19" s="76" t="s">
        <v>22</v>
      </c>
      <c r="B19" s="77" t="s">
        <v>21</v>
      </c>
      <c r="C19" s="78"/>
      <c r="D19" s="79"/>
      <c r="E19" s="79"/>
      <c r="F19" s="80"/>
      <c r="G19" s="80"/>
      <c r="H19" s="80"/>
      <c r="I19" s="81"/>
      <c r="J19" s="81"/>
      <c r="K19" s="40"/>
    </row>
    <row r="20" spans="1:11" ht="55.95" customHeight="1" x14ac:dyDescent="0.3">
      <c r="A20" s="82" t="s">
        <v>46</v>
      </c>
      <c r="B20" s="83" t="s">
        <v>47</v>
      </c>
      <c r="C20" s="84" t="s">
        <v>48</v>
      </c>
      <c r="D20" s="74" t="s">
        <v>50</v>
      </c>
      <c r="E20" s="74">
        <v>3</v>
      </c>
      <c r="F20" s="85">
        <v>13.01</v>
      </c>
      <c r="G20" s="75">
        <v>5.91</v>
      </c>
      <c r="H20" s="17">
        <v>8.9499999999999993</v>
      </c>
      <c r="I20" s="17">
        <f>F20+G20+H20</f>
        <v>27.87</v>
      </c>
      <c r="J20" s="86">
        <f>ROUND(E20*I20,2)</f>
        <v>83.61</v>
      </c>
      <c r="K20" s="39"/>
    </row>
    <row r="21" spans="1:11" x14ac:dyDescent="0.3">
      <c r="J21" s="41">
        <f>SUM(J9:J20)</f>
        <v>1768.9399999999998</v>
      </c>
    </row>
    <row r="22" spans="1:11" x14ac:dyDescent="0.3">
      <c r="J22" s="25">
        <f>ROUND(J21*0.21,2)</f>
        <v>371.48</v>
      </c>
    </row>
    <row r="23" spans="1:11" x14ac:dyDescent="0.3">
      <c r="J23" s="24">
        <f>SUM(J21:J22)</f>
        <v>2140.42</v>
      </c>
    </row>
  </sheetData>
  <mergeCells count="17">
    <mergeCell ref="D4:D5"/>
    <mergeCell ref="B17:C17"/>
    <mergeCell ref="A1:J1"/>
    <mergeCell ref="A2:J2"/>
    <mergeCell ref="B11:C11"/>
    <mergeCell ref="B13:C13"/>
    <mergeCell ref="B16:C16"/>
    <mergeCell ref="A3:J3"/>
    <mergeCell ref="J4:J5"/>
    <mergeCell ref="B7:C7"/>
    <mergeCell ref="B8:C8"/>
    <mergeCell ref="E4:E5"/>
    <mergeCell ref="F4:H4"/>
    <mergeCell ref="I4:I5"/>
    <mergeCell ref="A4:A5"/>
    <mergeCell ref="B4:B5"/>
    <mergeCell ref="C4:C5"/>
  </mergeCells>
  <pageMargins left="0.6692913385826772" right="0.22" top="0.43307086614173229" bottom="0.27559055118110237" header="0.31496062992125984" footer="0.31496062992125984"/>
  <pageSetup scale="75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FDFEEAAC1C164591E782C547456C60" ma:contentTypeVersion="15" ma:contentTypeDescription="Create a new document." ma:contentTypeScope="" ma:versionID="acf61ca90a04687455f53d4f303bd29c">
  <xsd:schema xmlns:xsd="http://www.w3.org/2001/XMLSchema" xmlns:xs="http://www.w3.org/2001/XMLSchema" xmlns:p="http://schemas.microsoft.com/office/2006/metadata/properties" xmlns:ns2="ff0cec76-02d8-4371-8816-26435bb0b0a8" xmlns:ns3="2addbee7-903f-4d0a-8e72-5c303b3fce42" targetNamespace="http://schemas.microsoft.com/office/2006/metadata/properties" ma:root="true" ma:fieldsID="67b9d5fe4e2391b782c6bc1d17fe79ca" ns2:_="" ns3:_="">
    <xsd:import namespace="ff0cec76-02d8-4371-8816-26435bb0b0a8"/>
    <xsd:import namespace="2addbee7-903f-4d0a-8e72-5c303b3fc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cec76-02d8-4371-8816-26435bb0b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ca77f52-eefc-4dc4-83a7-ec577745da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bee7-903f-4d0a-8e72-5c303b3fc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9e0e73-7250-42bc-972b-79b0651af48e}" ma:internalName="TaxCatchAll" ma:showField="CatchAllData" ma:web="2addbee7-903f-4d0a-8e72-5c303b3fc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0cec76-02d8-4371-8816-26435bb0b0a8">
      <Terms xmlns="http://schemas.microsoft.com/office/infopath/2007/PartnerControls"/>
    </lcf76f155ced4ddcb4097134ff3c332f>
    <TaxCatchAll xmlns="2addbee7-903f-4d0a-8e72-5c303b3fce42" xsi:nil="true"/>
  </documentManagement>
</p:properties>
</file>

<file path=customXml/itemProps1.xml><?xml version="1.0" encoding="utf-8"?>
<ds:datastoreItem xmlns:ds="http://schemas.openxmlformats.org/officeDocument/2006/customXml" ds:itemID="{49ED91DF-7239-4CD3-9C19-2F1DF96867AC}"/>
</file>

<file path=customXml/itemProps2.xml><?xml version="1.0" encoding="utf-8"?>
<ds:datastoreItem xmlns:ds="http://schemas.openxmlformats.org/officeDocument/2006/customXml" ds:itemID="{D5F4A910-D28D-4198-B1C9-19FF8E00055A}"/>
</file>

<file path=customXml/itemProps3.xml><?xml version="1.0" encoding="utf-8"?>
<ds:datastoreItem xmlns:ds="http://schemas.openxmlformats.org/officeDocument/2006/customXml" ds:itemID="{86DE07C8-4D3B-4EEF-A8B9-CB57AECBDD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Giraites vandenys</dc:creator>
  <cp:lastModifiedBy>Poli</cp:lastModifiedBy>
  <cp:lastPrinted>2025-01-22T08:00:06Z</cp:lastPrinted>
  <dcterms:created xsi:type="dcterms:W3CDTF">2015-06-05T18:19:34Z</dcterms:created>
  <dcterms:modified xsi:type="dcterms:W3CDTF">2025-01-24T12:24:22Z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0x010100BFFDFEEAAC1C164591E782C547456C60</vt:lpwstr>
  </property>
</Properties>
</file>