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defaultThemeVersion="124226"/>
  <bookViews>
    <workbookView xWindow="0" yWindow="0" windowWidth="23256" windowHeight="12300"/>
  </bookViews>
  <sheets>
    <sheet name="Lapas1" sheetId="1" r:id="rId1"/>
  </sheets>
  <definedNames>
    <definedName name="_xlnm.Print_Area" localSheetId="0">Lapas1!$A$1:$I$298</definedName>
  </definedNames>
  <calcPr calcId="114210"/>
</workbook>
</file>

<file path=xl/calcChain.xml><?xml version="1.0" encoding="utf-8"?>
<calcChain xmlns="http://schemas.openxmlformats.org/spreadsheetml/2006/main">
  <c r="H127" i="1"/>
  <c r="I127"/>
  <c r="H126"/>
  <c r="I126"/>
  <c r="H83"/>
  <c r="I83"/>
  <c r="H82"/>
  <c r="I82"/>
  <c r="H81"/>
  <c r="I81"/>
  <c r="H76"/>
  <c r="I76"/>
  <c r="H75"/>
  <c r="I75"/>
  <c r="H74"/>
  <c r="I74"/>
  <c r="A68"/>
  <c r="H63"/>
  <c r="I63"/>
  <c r="H64"/>
  <c r="I64"/>
  <c r="H233"/>
  <c r="G233"/>
  <c r="A132"/>
  <c r="H38"/>
  <c r="H212"/>
  <c r="I212"/>
  <c r="H211"/>
  <c r="I211"/>
  <c r="H210"/>
  <c r="I210"/>
  <c r="H209"/>
  <c r="I209"/>
  <c r="H208"/>
  <c r="I208"/>
  <c r="H207"/>
  <c r="I207"/>
  <c r="H206"/>
  <c r="I206"/>
  <c r="H205"/>
  <c r="I205"/>
  <c r="H204"/>
  <c r="I204"/>
  <c r="H203"/>
  <c r="I203"/>
  <c r="H202"/>
  <c r="I202"/>
  <c r="H201"/>
  <c r="I201"/>
  <c r="H199"/>
  <c r="I199"/>
  <c r="H198"/>
  <c r="I198"/>
  <c r="H197"/>
  <c r="I197"/>
  <c r="H196"/>
  <c r="I196"/>
  <c r="H195"/>
  <c r="I195"/>
  <c r="H194"/>
  <c r="I194"/>
  <c r="H193"/>
  <c r="I193"/>
  <c r="H192"/>
  <c r="I192"/>
  <c r="H191"/>
  <c r="I191"/>
  <c r="H190"/>
  <c r="I190"/>
  <c r="H188"/>
  <c r="I188"/>
  <c r="H187"/>
  <c r="I187"/>
  <c r="H186"/>
  <c r="I186"/>
  <c r="H185"/>
  <c r="I185"/>
  <c r="H184"/>
  <c r="I184"/>
  <c r="H183"/>
  <c r="I183"/>
  <c r="H182"/>
  <c r="I182"/>
  <c r="H181"/>
  <c r="I181"/>
  <c r="H180"/>
  <c r="I180"/>
  <c r="H179"/>
  <c r="I179"/>
  <c r="H178"/>
  <c r="I178"/>
  <c r="H177"/>
  <c r="I177"/>
  <c r="H176"/>
  <c r="I176"/>
  <c r="H175"/>
  <c r="I175"/>
  <c r="H174"/>
  <c r="I174"/>
  <c r="H173"/>
  <c r="I173"/>
  <c r="H172"/>
  <c r="I172"/>
  <c r="H171"/>
  <c r="I171"/>
  <c r="H170"/>
  <c r="I170"/>
  <c r="H169"/>
  <c r="I169"/>
  <c r="H168"/>
  <c r="I168"/>
  <c r="H167"/>
  <c r="I167"/>
  <c r="H166"/>
  <c r="I166"/>
  <c r="H164"/>
  <c r="I164"/>
  <c r="H159"/>
  <c r="I159"/>
  <c r="H160"/>
  <c r="I160"/>
  <c r="H161"/>
  <c r="I161"/>
  <c r="H162"/>
  <c r="I162"/>
  <c r="H163"/>
  <c r="I163"/>
  <c r="H158"/>
  <c r="I158"/>
  <c r="H157"/>
  <c r="I157"/>
  <c r="H156"/>
  <c r="I156"/>
  <c r="H155"/>
  <c r="I155"/>
  <c r="H154"/>
  <c r="I154"/>
  <c r="H135"/>
  <c r="I135"/>
  <c r="H136"/>
  <c r="I136"/>
  <c r="H137"/>
  <c r="I137"/>
  <c r="H138"/>
  <c r="I138"/>
  <c r="H139"/>
  <c r="I139"/>
  <c r="H140"/>
  <c r="I140"/>
  <c r="H141"/>
  <c r="I141"/>
  <c r="H142"/>
  <c r="I142"/>
  <c r="H143"/>
  <c r="I143"/>
  <c r="H144"/>
  <c r="I144"/>
  <c r="H145"/>
  <c r="I145"/>
  <c r="H147"/>
  <c r="I147"/>
  <c r="H148"/>
  <c r="I148"/>
  <c r="H149"/>
  <c r="I149"/>
  <c r="H150"/>
  <c r="I150"/>
  <c r="H151"/>
  <c r="I151"/>
  <c r="H134"/>
  <c r="I134"/>
  <c r="H132"/>
  <c r="I132"/>
  <c r="H131"/>
  <c r="I131"/>
  <c r="H129"/>
  <c r="I129"/>
  <c r="H128"/>
  <c r="I128"/>
  <c r="H125"/>
  <c r="I125"/>
  <c r="H122"/>
  <c r="I122"/>
  <c r="H121"/>
  <c r="I121"/>
  <c r="H120"/>
  <c r="I120"/>
  <c r="H119"/>
  <c r="I119"/>
  <c r="H118"/>
  <c r="I118"/>
  <c r="H117"/>
  <c r="I117"/>
  <c r="H116"/>
  <c r="I116"/>
  <c r="H115"/>
  <c r="I115"/>
  <c r="H114"/>
  <c r="I114"/>
  <c r="H113"/>
  <c r="I113"/>
  <c r="H112"/>
  <c r="I112"/>
  <c r="H111"/>
  <c r="I111"/>
  <c r="H110"/>
  <c r="I110"/>
  <c r="H109"/>
  <c r="I109"/>
  <c r="H108"/>
  <c r="I108"/>
  <c r="H106"/>
  <c r="I106"/>
  <c r="H105"/>
  <c r="I105"/>
  <c r="H104"/>
  <c r="I104"/>
  <c r="H103"/>
  <c r="I103"/>
  <c r="H102"/>
  <c r="I102"/>
  <c r="H101"/>
  <c r="I101"/>
  <c r="H100"/>
  <c r="I100"/>
  <c r="H99"/>
  <c r="I99"/>
  <c r="H98"/>
  <c r="I98"/>
  <c r="H97"/>
  <c r="I97"/>
  <c r="H96"/>
  <c r="I96"/>
  <c r="H95"/>
  <c r="I95"/>
  <c r="H94"/>
  <c r="I94"/>
  <c r="H93"/>
  <c r="I93"/>
  <c r="H92"/>
  <c r="I92"/>
  <c r="H91"/>
  <c r="I91"/>
  <c r="H90"/>
  <c r="I90"/>
  <c r="H89"/>
  <c r="I89"/>
  <c r="H88"/>
  <c r="I88"/>
  <c r="H87"/>
  <c r="I87"/>
  <c r="H85"/>
  <c r="I85"/>
  <c r="H84"/>
  <c r="I84"/>
  <c r="H80"/>
  <c r="I80"/>
  <c r="H79"/>
  <c r="I79"/>
  <c r="H77"/>
  <c r="I77"/>
  <c r="H73"/>
  <c r="I73"/>
  <c r="H72"/>
  <c r="I72"/>
  <c r="H71"/>
  <c r="I71"/>
  <c r="H60"/>
  <c r="I60"/>
  <c r="H61"/>
  <c r="I61"/>
  <c r="H62"/>
  <c r="I62"/>
  <c r="H65"/>
  <c r="I65"/>
  <c r="H67"/>
  <c r="I67"/>
  <c r="H68"/>
  <c r="I68"/>
  <c r="H69"/>
  <c r="I69"/>
  <c r="H70"/>
  <c r="I70"/>
  <c r="H123"/>
  <c r="I123"/>
  <c r="H124"/>
  <c r="I124"/>
  <c r="H152"/>
  <c r="I152"/>
  <c r="H153"/>
  <c r="I153"/>
  <c r="H42"/>
  <c r="I42"/>
  <c r="H43"/>
  <c r="I43"/>
  <c r="H44"/>
  <c r="I44"/>
  <c r="H45"/>
  <c r="I45"/>
  <c r="H46"/>
  <c r="I46"/>
  <c r="H47"/>
  <c r="I47"/>
  <c r="H48"/>
  <c r="I48"/>
  <c r="H49"/>
  <c r="I49"/>
  <c r="H50"/>
  <c r="I50"/>
  <c r="H51"/>
  <c r="I51"/>
  <c r="H52"/>
  <c r="I52"/>
  <c r="H53"/>
  <c r="I53"/>
  <c r="H54"/>
  <c r="I54"/>
  <c r="H55"/>
  <c r="I55"/>
  <c r="H56"/>
  <c r="I56"/>
  <c r="H57"/>
  <c r="I57"/>
  <c r="H58"/>
  <c r="I58"/>
  <c r="A39"/>
  <c r="A40"/>
  <c r="A41"/>
  <c r="A42"/>
  <c r="A43"/>
  <c r="A44"/>
  <c r="A45"/>
  <c r="A46"/>
  <c r="A47"/>
  <c r="A48"/>
  <c r="A49"/>
  <c r="A50"/>
  <c r="A51"/>
  <c r="A52"/>
  <c r="A53"/>
  <c r="A54"/>
  <c r="A55"/>
  <c r="A56"/>
  <c r="A57"/>
  <c r="A58"/>
  <c r="A61"/>
  <c r="A62"/>
  <c r="A69"/>
  <c r="A70"/>
  <c r="A71"/>
  <c r="A72"/>
  <c r="A73"/>
  <c r="I38"/>
  <c r="H39"/>
  <c r="H40"/>
  <c r="I40"/>
  <c r="H41"/>
  <c r="I41"/>
  <c r="H213"/>
  <c r="B29"/>
  <c r="A80"/>
  <c r="A74"/>
  <c r="A75"/>
  <c r="A76"/>
  <c r="A77"/>
  <c r="I39"/>
  <c r="I213"/>
  <c r="B27"/>
  <c r="A137"/>
  <c r="A138"/>
  <c r="A139"/>
  <c r="A140"/>
  <c r="A141"/>
  <c r="A142"/>
  <c r="A143"/>
  <c r="A144"/>
  <c r="A145"/>
  <c r="A148"/>
  <c r="A149"/>
  <c r="A150"/>
  <c r="A151"/>
  <c r="A152"/>
  <c r="A153"/>
  <c r="A154"/>
  <c r="A155"/>
  <c r="A156"/>
  <c r="A157"/>
  <c r="A158"/>
  <c r="A88"/>
  <c r="A89"/>
  <c r="A90"/>
  <c r="A91"/>
  <c r="A92"/>
  <c r="A93"/>
  <c r="A94"/>
  <c r="A95"/>
  <c r="A96"/>
  <c r="A97"/>
  <c r="A98"/>
  <c r="A99"/>
  <c r="A100"/>
  <c r="A101"/>
  <c r="A102"/>
  <c r="A103"/>
  <c r="A104"/>
  <c r="A105"/>
  <c r="A106"/>
  <c r="A109"/>
  <c r="A110"/>
  <c r="A111"/>
  <c r="A112"/>
  <c r="A113"/>
  <c r="A114"/>
  <c r="A115"/>
  <c r="A116"/>
  <c r="A117"/>
  <c r="A118"/>
  <c r="A119"/>
  <c r="A120"/>
  <c r="A121"/>
  <c r="A122"/>
  <c r="A123"/>
  <c r="A124"/>
  <c r="A125"/>
  <c r="A126"/>
  <c r="A127"/>
  <c r="A128"/>
  <c r="A129"/>
  <c r="A81"/>
  <c r="A82"/>
  <c r="A83"/>
  <c r="A84"/>
  <c r="A85"/>
  <c r="A159"/>
  <c r="A160"/>
  <c r="A161"/>
  <c r="A162"/>
  <c r="A163"/>
  <c r="A164"/>
  <c r="A167"/>
  <c r="A168"/>
  <c r="A169"/>
  <c r="A170"/>
  <c r="A171"/>
  <c r="A172"/>
  <c r="A173"/>
  <c r="A174"/>
  <c r="A175"/>
  <c r="A176"/>
  <c r="A177"/>
  <c r="A178"/>
  <c r="A179"/>
  <c r="A180"/>
  <c r="A181"/>
  <c r="A182"/>
  <c r="A183"/>
  <c r="A184"/>
  <c r="A185"/>
  <c r="A186"/>
  <c r="A187"/>
  <c r="A188"/>
  <c r="A191"/>
  <c r="A192"/>
  <c r="A193"/>
  <c r="A194"/>
  <c r="A195"/>
  <c r="A196"/>
  <c r="A197"/>
  <c r="A198"/>
  <c r="A199"/>
  <c r="A202"/>
  <c r="A203"/>
  <c r="A204"/>
  <c r="A205"/>
  <c r="A206"/>
  <c r="A207"/>
  <c r="A208"/>
  <c r="A209"/>
  <c r="A210"/>
  <c r="A211"/>
  <c r="A212"/>
</calcChain>
</file>

<file path=xl/sharedStrings.xml><?xml version="1.0" encoding="utf-8"?>
<sst xmlns="http://schemas.openxmlformats.org/spreadsheetml/2006/main" count="431" uniqueCount="268">
  <si>
    <r>
      <rPr>
        <b/>
        <sz val="14"/>
        <color indexed="8"/>
        <rFont val="Times New Roman"/>
        <family val="1"/>
        <charset val="186"/>
      </rPr>
      <t xml:space="preserve">2. Socialinis kriterijus: </t>
    </r>
    <r>
      <rPr>
        <sz val="14"/>
        <color indexed="8"/>
        <rFont val="Times New Roman"/>
        <family val="1"/>
        <charset val="186"/>
      </rPr>
      <t xml:space="preserve">Tiekėjo siūloma mokėti (ateityje) darbo užmokesčio mėnesio mediana perkančiosios organizacijos nurodytas užduotis* faktiškai atliksiantiems (vykdant konkrečią pagrindinę sutartį) darbuotojams, įskaitant ūkio subjektus, kurių pajėgumais remiamasi, subrangovo darbuotojus, yra:  </t>
    </r>
  </si>
  <si>
    <r>
      <rPr>
        <i/>
        <sz val="12"/>
        <color indexed="10"/>
        <rFont val="Times New Roman"/>
        <family val="1"/>
        <charset val="186"/>
      </rPr>
      <t xml:space="preserve">Tiekėjas turi nurodyti konkretų (nurodyti konkrečią sumą be intervalų ar be žodžio nuo / iki) siūlomą mokėti darbo užmokesčio mėnesio medianos dydį.             </t>
    </r>
    <r>
      <rPr>
        <i/>
        <sz val="12"/>
        <color indexed="8"/>
        <rFont val="Times New Roman"/>
        <family val="1"/>
        <charset val="186"/>
      </rPr>
      <t xml:space="preserve">                                                                                                                                                                          Pastabos: *Perkančiosios organizacijos nurodytus darbus (užduotis) faktiškai atliksiantys darbuotojai, įskaitant ir ūkio subjektų, kurių pajėgumais remiamasi, subrangovų darbuotojus, tai yra gyvenamųjų patalpų (butų) remonto darbus atliksiantys darbuotojai, įskaitant ir neypatingo statinio statybos vadovą (išskyrus Rangovo administracijos darbuotojus, vadovus, tiesiogiai neatliekančius perkamų Darbų).
Perkančioji organizacija nustato, kad skaičiuojant socialinio kriterijaus balą (B), bus vertinama ne didesnė kaip 2 500 Eur siūloma darbo užmokesčio mėnesio mediana. Jei tiekėjas pasiūlyme nurodys didesnę kaip 2 500 Eur siūlomą darbo užmokesčio mėnesio medianą, skaičiuojant socialinio kriterijaus balą (B) bus vertinama, kad tiekėjas pasiūlė maksimalią 2 500 Eur siūlomą darbo užmokesčio mėnesio medianą.
Tuo atveju, jei pasiūlymo vertinimo metu, Tiekėjo pasiūlymas gaus papildomų balų už socialinį kriterijų, konkurso laimėjimo atveju Tiekėjas įsipareigoja visą pagrindinės sutarties vykdymo laikotarpį užtikrinti, kad pagrindinėje sutartyje perkančiosios organizacijos nurodytas užduotis faktiškai atliksiantiems (vykdant konkrečią pagrindinę sutartį), darbuotojams, įskaitant ūkio subjekto, kurio pajėgumais Tiekėjas remiasi ir subrangovo darbuotojus bus mokama pasiūlyme nurodyto dydžio mėnesio darbo užmokesčio mediana. Sutartyje nustatytos sankcijos už šių Tiekėjo prisiimtų įsipareigojimų nesilaikymą. </t>
    </r>
  </si>
  <si>
    <t>UAB „Vilungės statyba"</t>
  </si>
  <si>
    <t>Kaunas</t>
  </si>
  <si>
    <t>UAB "Vilungės statyba" 304584210</t>
  </si>
  <si>
    <t>Kapsų g.96 B Lt-44144 Kaunas</t>
  </si>
  <si>
    <t>Palius Moliejus</t>
  </si>
  <si>
    <t>8-37-332492</t>
  </si>
  <si>
    <t>8-656-78554</t>
  </si>
  <si>
    <t>info@vilungesstatyba.lt</t>
  </si>
  <si>
    <t xml:space="preserve">Reikalavimai šildymo sistemai:                                                                                                                                                                                                                                                                                                                                                                            1. Vamzdžiai. Vamzdynas montuojami presuojamais vamzdžiais. Kanaluose magistralinis vamzdynas montuojamas plieniniais virinamais vamzdžiais arba plieniniais presuojamais, patalpose plieniniais presuojamais. Sujungimus atlikti naudojant sistemines plienines jungtis su vidine tarpine iš etilo propileno kaučiuko (EPDM) su funkcija LBP, kuri leidžia aptikti neužpresuotus sujungimus, vadinamas kontroliuojamas pratekėjimas esant 1,5 bar slėgiui. Vamzdžiai gaminami iš plieno, kurio mechaninės savybės tokios: Vamzdynų darbo režimas: slėgis iki 1,6 MPa; Temperatūra: iki 135 °C (EPDM), trumpalaikė 150°C (EPDM). Linijinio pailgėjimo koeficientas 0,0108 mm/mK (4m vamzdžio pailgėjimas prie dt60°C 2,59mm)‘ šiluminis laidumas 58 W/m²K, sienelių vidinio paviršiaus šiurkštumas 0,01mm. Vamzdžiai gamykliškai yra galvanizuoti, t. y. cinkuoti. Visi fitingai naudojami tik to pačio gamintojo, sujungimai atliekami laikantis gamintojo reikalavimų. Plieninių vandens-dujų vamzdžių paviršiai turi būti gruntuoti gamykloje. Jų galai turi būti nupjauti statmenai, nuvalyti nuo atplaišų ir uždengti aklėmis. Vamzdynų siuntas priima rangovas ir atsako už kokybę. Plieninių vamzdžių alkūnės ir praėjimai turi būti pagaminti iš tos pačios plieno markės kaip pagrindiniai vamzdynai, padengti gruntu. Plieniniai magistraliniai vamzdžiai tarpusavyje jungiami suvirinimo būdu. Armatūra prie vamzdžių jungiama flanšiniu, virinimo arba srieginiu būdu. Magistralinis vamzdynas turi būti paruoštas antikoroziniam padengimui: vamzdynai, kurie neturi gamyklinės gruntuotės, turi būti nuvalyti iki metalinio blizgesio ir padengti gruntuote. Atlikus suvirinimo darbus, sandūros turi būti nuvalytos nuo suvirinimo šlakų, nuriebalinamos ir padengiamos gruntuote. Taip paruošti vamzdynų paviršiai dengiami dviem antikorozinės dangos sluoksniais. Antikorozinė danga turi būti atspari karščiui 120°C.                                                                                                                                                                                                                                                                                                    
2. Vamzdynų plėtimasis. Visos vamzdyno dalys turi būti sumontuotos taip, kad vamzdžiai galėtų plėstis ir trauktis, nesukeldami netinkamų tempimų bet kurioje vamzdyno dalyje. Kur įmanoma, plėtimasis ir susitraukimas turi būti kompensuojama natūraliais vamzdžių pasislinkimais ašine kryptimi. Kur neįmanoma kompensuoti vamzdynų plėtimosi ir susitraukimo aukščiau aprašytu būdu, vamzdynams turi būti įrengti "u" formos kompensatoriai.                                                                                                                                                                                                                                                                                                                                                  
3. Vamzdžių įvorės. Vamzdžių įvorės turi būti ten, kur vamzdžiai praeina pro sienas, grindis ar lubas. Įvorės turi būti pagamintos atitinkamo dydžio, kad būtų užtikrintas ne mažesnis kaip 15mm tarpelis pagal diametrą jeigu nenurodyta kitaip. Kur vamzdžiai praeina pro konstrukcines grindis ir priešgaisrines sienas, turi būti naudojamos specialios ugnies nepraleidžiančios tarpinės, kad būtų pasiektas bent 2val. atsparumas ugniai. Praėjimuose pro grindis šlapiose patalpose įvorė turi baigtis 100mm virš grindų lygio. Patalpose su viniline grindų įranga jos kraštas turi būti užriestas prie įvorės.                                                                                                                                        
4. Vamzdynų armatūra. 
4.1. Uždaromoji armatūra. Šildymo sistemose turi būti naudojami srieginiai žalvariniai rutuliniai vožtuvai: DN15...50; maksimali temperatūra 0÷100°C; maksimalus slėgis PN10; armatūra turi turėti atitikties sertifikatą išduotą Lietuvoje. 
4.2. Vožtuvas oro išleidimui. Šildymo sistemose turi būti naudojami srieginiai žalvariniai nuorinimo vožtuvai: DN15; maksimali temperatūra 0÷100°C; maksimalus slėgis PN10. 
4.3. Termostatiniai davikliai. Įtakai atsparus (antivandalinis tik vaikams prienamose vietose) termostatinis elementas su apsauginiu gaubtu, apsaugotas nuo neleistino temperatūros nustatymo bei nuėmimo vaikams prieinamose vietose, laiptinėje. Termostatinis elementas užpildytas dujų mišiniu maksimaliam efektyvumui pasiekti. Temperatūros nustatymo ribos nuo 5 iki 26°C, su apsauga nuo užšalimo. Montuojamas ir nustatomas remiantis gamintojo pateiktomis instrukcijomis. 
4.4. Automatiniai termostatiniai ventiliai. Automatinis termostatinis ventilis šoninio jungimo radiatoriams. Termostatinio elemento tvirtinimo tipas – įspaudžiama jungtis.                                                                                                                                                                                                                                                                                                            
5. Šiluminė ir ugniai atspari izoliacija. Reikalavimai izoliacijai turi būti neblogesni kaip nurodyta „Įrenginių šilumos izoliacijos įrengimo taisyklėse“. Vamzdynai iki Dn65 izoliuojami akmens vatos kevalais su aliuminio folija. Vamzdynai diametro Dn65 ir didesnio izoliuojami akmens vatos kevalais su aliuminio folija arba akmens vatos dembliais su stiklo audiniu. Vamzdynai izoliuojami akmens vatos vamzdiniais kevalais su armuota aliuminio folijos danga. Išilginės siūlės sandarinimui naudojama lipni juostelė. Šilumos laidumas prie 10°C &lt;0,035W/mK; nominalus tankis 80-180kg/m³, priklausomai nuo kevalo dydžio; maksimali temperatūra 200°C; vamzdinio kevalo ilgis 1,2m. Šilumos izoliacija turi išlaikyti pastovias izoliacines savybes per visą naudojimo laiką. Neleidžiama izoliacinėse konstrukcijose naudoti medžiagų, turinčių asbesto.                                                                                                                                                                                                                                                                                                                     
6. Radiatoriai. Radiatorių darbinis slėgis – 1,0MPa. bandymo slėgis 1,3MPa. Patalpos ribose montuojami vienodame aukštyje, ne mažiau nei 100 mm nuo grindų; 50 mm nuo palangės ir 25 mm nuo sienos.  Radiatoriai prie vamzdynų jungiami srieginiu sujungimu - vidinis sriegis 4 x G1/2. Radiatoriai turi būti padengti aukštos kokybės lako danga, neišskirianti kenksmingų aplinkai medžiagų, lakavimas kataforezės ir elektrostatinio purškimo būdu. Spalva – balta (RAL 9016). Radiatorius turi būti tiekiamas kartu su įmontuotu nuorinimo vožtuvėliu, akle, tvirtinimo komplektais.                                                                                                                                                                                                                                                                                                      
7. Vamzdynų hidraulinis bandymas. Sumontuotus, tačiau dar nepaslėptus vamzdynus reikia pripildyti vandeniu. Slėgio matavimo prietaisai jungiami sistemos žemiausiame taške. Naudojami tik tokie slėgio matavimo prietaisai, kurie parodo 0,1 bar slėgio pasikeitimą. Iš karto po to kai patikrinamas slėgis šaltu vandeniu, pašildomas vanduo iki didžiausios skaičiavimuose įvertintos temperatūros ir patikrinama, ar įrenginys išlieka sandarus didžiausiai darbinei temperatūrai. Kontrolinis slėgis: 1,3 bendras slėgis. Tikrinimo trukmė: praėjus 2 valandoms nuo temperatūrų išlyginimo tarp vamzdžio ir tikrinimo priemonės. Kontrolinio slėgio paklaida: &lt;=0,2 bar Pabaigoje būtina apžiūrėti visus vamzdžių sujungimus.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Šildymo sistemų hidrauliniai išbandymai turi būti atliekami atjungus sistemas nuo šilumos punkto, esant 1,3 karto didesniam slėgiui, negu naudojimo, bet ne mažesniu kaip 0,2 MPa slėgiu sistemos žemiausioje vietoje. Šildymo sistema laikoma tinkama, jeigu po 5 minučių spaudimo nėra sumažėjimo ir suvirintose siūlėse, vamzdžiuose, armatūros korpuse ir kt. nėra vandens ištekėjimo.
</t>
  </si>
  <si>
    <t>Pastatomo virtuvinio stalviršio su nerūdijančio plieno plautuve, tvirtinamo prie sienos, montavimas. Plotis ne mažiau kaip 100 cm, gylis ne mažiau kaip 50 cm, komplektuojama su vandens maišytuvu ir plautuvės sifonu. Maišytuvas: spalva chromo, pagamintas iš žalvario, snapo antgalis (perlatorius) ne žemiau kaip 30 cm nuo plautuvės dugno, projekcija - plautuvės centrinėje dalyje, srovės intensyvumas ir vandens temperatūra kontroliuojami pakeliama rankenėle, maišytuvas jungiamas lanksčiomis žarnelėmis, kurios įeina į komplektą.</t>
  </si>
  <si>
    <t>PASTABOS: 9 ir 11 punktuose prašome nurodyti ūkio subjektus, kurių pajėgumais tiekėjas remiasi ir kvazisubrangovus, nes ūkio subjektai, kurių pajėgumais tiekėjas remiasi ir kvazisubrangovai turi būti išviešinti teikiant pasiūlymą, nes po pasiūlymo pateikimo termino pabaigos pasitelkti (nurodyti) naujų ūkio subjektų, kurių pajėgumais remiamasi / kvazisubrangovų tam, kad atitiktų kvalifikacijos reikalavimus, tiekėjas negalės, t. y. po pasiūlymo pateikimo tiekėjas neturi teisės nurodyti naujų ūkio subjektų, kurių pajėgumais remiamasi / kvazisubrangovų, nes tokie veiksmai, laikomi pasiūlymo keitimu, prieštarauja Viešųjų pirkimų tarnybos taisyklių (Pasiūlymų patikslinimo, papildymo ar paaiškinimo taisyklės) nuostatoms (VPĮ 45 str. 3 d.) ir todėl toks tiekėjo pasiūlymas yra atmetamas, kaip nurodyta konkurso sąlygų 6.15.3 punkte. Jeigu teikiant pasiūlymą išviešintas ūkio subjektas, kurio pajėgumais tiekėjas remiasi / kvazisubrangovas, netenkins jam keliamų kvalifikacijos reikalavimų, perkančioji organizacija pareikalaus per jos nustatytą terminą pakeisti jį reikalavimus atitinkančiu ūkio subjektu, kurio pajėgumais tiekėjas remiasi / kvazisubrangovu.                                                                                                                                                                                                                                                                                                               12 punkte prašome nurodyti pasiūlymo konfidencialią informaciją. Konfidencialia informacija gali būti, įskaitant, bet ja neapsiribojant, komercinė (gamybinė) paslaptis ir konfidencialieji pasiūlymų aspektai. Konfidencialia negalima laikyti informacijos nurodytos VPĮ 20 str. 2 d. Tiekėjas neturi teisės nurodyti, kad visa pasiūlyme pateikta informacija yra konfidenciali. Tiekėjas turi aiškiai nurodyti, kokie su pasiūlymu pateikti dokumentai laikytini konfidencialiais. Perkančioji organizacija, viešojo pirkimo komisija, jos nariai ar ekspertai ir kiti asmenys negali atskleisti tiekėjo pateiktos informacijos, kurią tiekėjas nurodė kaip konfidencialią. Jei tiekėjas nenurodo konfidencialios informacijos, laikoma, kad tokios tiekėjo pasiūlyme nėra.</t>
  </si>
  <si>
    <r>
      <rPr>
        <b/>
        <sz val="11"/>
        <color indexed="10"/>
        <rFont val="Times New Roman"/>
        <family val="1"/>
        <charset val="186"/>
      </rPr>
      <t>*</t>
    </r>
    <r>
      <rPr>
        <b/>
        <sz val="11"/>
        <color indexed="8"/>
        <rFont val="Times New Roman"/>
        <family val="1"/>
        <charset val="186"/>
      </rPr>
      <t xml:space="preserve">Nuotekų sistema </t>
    </r>
  </si>
  <si>
    <r>
      <rPr>
        <b/>
        <sz val="11"/>
        <color indexed="10"/>
        <rFont val="Times New Roman"/>
        <family val="1"/>
        <charset val="186"/>
      </rPr>
      <t>**</t>
    </r>
    <r>
      <rPr>
        <b/>
        <sz val="11"/>
        <color indexed="8"/>
        <rFont val="Times New Roman"/>
        <family val="1"/>
        <charset val="186"/>
      </rPr>
      <t>Vandentiekio sistema</t>
    </r>
  </si>
  <si>
    <r>
      <rPr>
        <b/>
        <sz val="11"/>
        <color indexed="10"/>
        <rFont val="Times New Roman"/>
        <family val="1"/>
        <charset val="186"/>
      </rPr>
      <t>***</t>
    </r>
    <r>
      <rPr>
        <b/>
        <sz val="11"/>
        <color indexed="8"/>
        <rFont val="Times New Roman"/>
        <family val="1"/>
        <charset val="186"/>
      </rPr>
      <t>Šildymo sistema</t>
    </r>
  </si>
  <si>
    <r>
      <t xml:space="preserve">1 lentelėje nenurodyti, </t>
    </r>
    <r>
      <rPr>
        <b/>
        <sz val="12"/>
        <color indexed="8"/>
        <rFont val="Times New Roman"/>
        <family val="1"/>
        <charset val="186"/>
      </rPr>
      <t>Tinkamam remontui atlikti būtini darbai</t>
    </r>
    <r>
      <rPr>
        <sz val="12"/>
        <color indexed="8"/>
        <rFont val="Times New Roman"/>
        <family val="1"/>
        <charset val="186"/>
      </rPr>
      <t>, kuriuos numatoma pirkti su rangovo siūloma nuolaida proc. (5 stulpelis) nuo Preliminariosios sutarties 25 punkte nurodytais būdais apskaičiuotų  įkainių</t>
    </r>
  </si>
  <si>
    <t>1 LENTELĖJE NENURODYTI DARBAI, TINKAMAM REMONTUI ATLIKTI BŪTINI DARBAI                                                              2 lentelė</t>
  </si>
  <si>
    <t>Eur</t>
  </si>
  <si>
    <t>3. Į darbų įkainius yra įskaičiuoti visi mokesčiai (išskyrus PVM, kuris nurodomas atskirai) ir visos su darbų atlikimu susijusios išlaidos ir visos medžiagos, įranga, irenginiai ir detalės, būtinos darbų atlikimui.</t>
  </si>
  <si>
    <t>4. Šiuo pasiūlymu įsipareigojame laikytis Viešųjų pirkimų įstatymo, kitų teisės aktų, pirkimo dokumentuose išdėstytų reikalavimų bei sutarties sąlygų.</t>
  </si>
  <si>
    <t>5. Patvirtiname, kad visi pridedami dokumentai yra mūsų pasiūlymo dalis.</t>
  </si>
  <si>
    <t>6. Įsipareigojame laikytis pasiūlyme pateiktų ir pirkimo dokumentuose nustatytų sąlygų bei nesiimti jokių veiksmų, galinčių sutrukdyti pasiūlymo akceptavimui ar sutarties pasirašymui ir įsipareigojimui.</t>
  </si>
  <si>
    <t>8. Jeigu mūsų pasiūlymas bus priimtas, mes įsipareigojame pateikti Sutarties įvykdymo užtikrinimą pirkimo dokumentuose nurodytos formos, dydžio bei ten reikalaujamais terminais bei sutinkame pirkimo dokumentuose nurodytu terminu sudaryti sutartį.</t>
  </si>
  <si>
    <t xml:space="preserve">7. Pasiūlymas galioja iki Pirkimo dokumentų 7.1 punkte nurodyto termino. </t>
  </si>
  <si>
    <t>9. Vykdant sutartį pasitelksiu šiuos ūkio subjektus, kurių pajėgumais remiuosi*</t>
  </si>
  <si>
    <t xml:space="preserve">
Ūkio subjektams, kurių pajėgumais remiasi,  numatomios perduoti paslaugos (įvardinti konkrečiai paslaugas)
</t>
  </si>
  <si>
    <t>10. Vykdant sutartį pasitelksiu šiuos subrangovus**</t>
  </si>
  <si>
    <t xml:space="preserve">Subrangovams numatomi perduoti atlikti darbai (įvardinti konkrečiai darbus)
</t>
  </si>
  <si>
    <t>11. Vykdant sutartį pasitelksiu šiuos specialistus, kuriuos ketinu įdarbinti (toliau - kvazisubtiekėjus)***:</t>
  </si>
  <si>
    <t>12. Šiame pasiūlyme yra pateikta ir konfidenciali informacija (dokumentai su konfidencialia informacija įsegti atskirai) ****:</t>
  </si>
  <si>
    <r>
      <t>13.</t>
    </r>
    <r>
      <rPr>
        <sz val="12"/>
        <color indexed="8"/>
        <rFont val="Times New Roman"/>
        <family val="1"/>
        <charset val="186"/>
      </rPr>
      <t xml:space="preserve"> </t>
    </r>
    <r>
      <rPr>
        <b/>
        <sz val="12"/>
        <color indexed="8"/>
        <rFont val="Times New Roman"/>
        <family val="1"/>
        <charset val="186"/>
      </rPr>
      <t>Kartu su pasiūlymu pateikiami šie dokumentai:</t>
    </r>
  </si>
  <si>
    <r>
      <rPr>
        <i/>
        <sz val="12"/>
        <color indexed="8"/>
        <rFont val="Times New Roman"/>
        <family val="1"/>
        <charset val="186"/>
      </rPr>
      <t xml:space="preserve">Tuo atveju, kai viešajame pirkime nurodomi fiziniai asmenys (pvz. tiekėjai, tiekėjo darbuotojai, subrangovai ir (ar) kvazisubrangovai), pateiktų asmens duomenų valdytojas yra Kauno miesto savivaldybės administracija (juridinio asmens kodas 188764867, adresas: Laisvės al. 96, LT-44251 Kaunas, tel. (8 37)  42 26 31, el. p. info@kaunas.lt ). Asmens duomenys tvarkomi (tvarkymo pagrindas) siekiant išnagrinėti viešajame pirkime pateiktus dokumentus ir informuoti apie viešojo pirkimo procedūras Viešųjų pirkimų įstatymo nustatyta tvarka. Asmens duomenys Savivaldybės administracijoje bus saugomi teisės aktų, reglamentuojančių duomenų saugojimo terminus, nustatyta tvarka ir gali būti teikiami tretiesiems asmenims tokia apimtimi, kuri yra būtina pagal Viešųjų pirkimų įstatymą. 
Jeigu tiekėjas viešajame pirkime pateikia fizinių asmenų – darbuotojų, subrangovų ir (ar) kvazisubrangovų asmens duomenis, jis juos privalo informuoti apie jų asmens duomenų pateikimą  Savivaldybės administracijai ir numatomą jų tvarkymą.
Fiziniai asmenys turi teisę prašyti (kreipiantis raštu), kad duomenų valdytojas leistų susipažinti su jų asmens duomenimis ir juos ištaisytų arba ištrintų, arba apribotų duomenų tvarkymą, taip pat turi teisę nesutikti, kad duomenys būtų tvarkomi, teisę perkelti duomenis, teisę atšaukti duotą sutikimą bei teisę pateikti skundą Valstybinei duomenų apsaugos inspekcijai (L. Sapiegos g. 17, Vilnius 10312, el. p. ada@ada.lt), o taip pat pasikonsultuoti su Kauno miesto savivaldybės administracijos Asmens duomenų apsaugos pareigūnu el. p. dap@kaunas.lt . Daugiau informacijos apie duomenų tvarkymą rasite www.kaunas.lt 
</t>
    </r>
    <r>
      <rPr>
        <sz val="12"/>
        <color indexed="8"/>
        <rFont val="Times New Roman"/>
        <family val="1"/>
        <charset val="186"/>
      </rPr>
      <t xml:space="preserve">
</t>
    </r>
  </si>
  <si>
    <t xml:space="preserve">Reikalavimai nuotekų sistemai įrengti:
1. Plastikiniai vamzdžiai ir fasoninės dalys.
1.1. Beslėgiai vamzdžiai ir fasoninės dalys. Techninės charakteristikos: maksimali darbo temperatūra - +90°C; vamzdžių ir fasoninių dalių jungtys - minkštos gumos; žiedai, atsparūs agresyvioms medžiagoms; medžiaga – polivinilchloridas (PVC), jungimo būdas – movinis. Vamzdžiai turi būti atsparūs korozijai, cheminėms medžiagoms, išoriniam ir vidiniam mechaniniam poveikiui.
1.2. Slėginiai vamzdžiai ir fasoninės dalys. Techninės charakteristikos: maksimali darbo temperatūra - +90°C; slėgio klasė PN6; vamzdžių ir fasoninių dalių jungtys - minkštos gumos; žiedai, atsparūs agresyvioms medžiagoms; medžiaga – polivinilchloridas (PVC), jungimo būdas – movinis. Vamzdžiai turi išlaikyti apkrovą pagal stiprumo klasę iki 4 kN/m². Atsparūs korozijai ir cheminėms medžiagoms. 
2. Vamzdyno montavimas. Visi nuotekų vamzdžiai montuojami su nuolydžiu tekėjimo kryptimi. Vamzdynų posūkiai ir sujungimai įrengiami iš standartinių fasoninių dalių. Buitinių nuotekų atvirai keičiami stovai tvirtinami apkabomis prie statybinių konstrukcijų, rūsio patalpose kiekvienam stovui numatoma po dvi apkabas viršuje judinamoji ir apačioje nejudamojo tvirtinimo apkaba, taip pat revizijos kiekvienam keičiamam stovui. Magistralinio vamzdyno susikirtimo vietose, montuojamos pralaidos. Gulstieji vamzdynai su stovais jungiami trišakiais. Stovai prie magistralinio vamzdyno jungiami per dvi 45° alkūnes. Jei vamzdis kerta konstrukciją, susikirtimo vietoje turi būti specialus futliaras, leidžiantis vamzdžiui viduje judėti, kad pastato konstrukcija nepažeistų vamzdžio. Sumontavus ventiliacinį kanalizacijos vožtuvą (alsuoklį) apšiltinti, kad būtų išvengta rasojimo.                                                                                                                                                                                                           
3. Vakuuminis oro vožtuvas - alsuoklis: Vakuuminiai oro vožtuvai – tai kanalizacijos tinklų dalys, pakeičiančios įprastus ventiliacinius vamzdžius. Oro vožtuvas montuojamas tokiose vietose, kur lengvai prieina oras bei yra galimybė jį apžiūrėti. Aplinkos temperatūra gali svyruoti nuo –20°C iki +60°C. Patalpose, kuriose temperatūra yra žemiau 0°C, ant vožtuvo reikia palikti viršutinę jo įpakavimo dalį.
</t>
  </si>
  <si>
    <t xml:space="preserve">Planuojamos apimtys per 12 mėn., Eur </t>
  </si>
  <si>
    <t xml:space="preserve">DĖL KAUNO MIESTO SAVIVALDYBĖS NUOSAVYBĖS TEISE VALDOMŲ GYVENAMŲJŲ PATALPŲ (BUTŲ) REMONTO DARBŲ PIRKIMO </t>
  </si>
  <si>
    <t>1. Išnagrinėję pirkimo dokumentus, mes siūlome, pagal sutarties sąlygas, techninę spacifikaciją ir kitus pirkimo dokumentus atlikti Kauno miesto savivaldybės nuosavybės teise valdomų gyvenamųjų patalpų (butų) remonto darbus už (1 lentelės 8 stulpelio suminės eilutės ir 2 lentelės 7 stulpelio 1 eilutės SUMA):</t>
  </si>
  <si>
    <t xml:space="preserve">Ūkio subjekto, kurio pajėgumais tiekėjas remiasi, pavadinimas, adresas </t>
  </si>
  <si>
    <t xml:space="preserve">*Pildyti tuomet, jei sutarties vykdymui bus pasitelkti ūkio subjektai, kurių pajėgumais tiekėjas remiasi, kad atitiktų kvalifikacijos reikalavimus. Pateikiama ūkio subjektų, kurių pajėgumais tiekėjas remiasi, pasirašytos laisvos formos deklaracijos ar  kito dokumento, patvirtinančio sutikimą dalyvauti šiame viešajame pirkime, skaitmeninė kopija. </t>
  </si>
  <si>
    <t>**Pildyti tuomet, jei sutarties vykdymui bus pasitelkti subrangovai, kurių kvalifikacija tiekėjas nesiremia, kad atitiktų kvalifikacijos reikalavimus.</t>
  </si>
  <si>
    <t xml:space="preserve">Subrangovo pavadinimas, adresas </t>
  </si>
  <si>
    <t>Kvazisubtiekėjo vardas ir pavardė</t>
  </si>
  <si>
    <t>Kvazisubrangovams numatomi perduoti atlikti darbai (įvardinti konkrečiai darbus)</t>
  </si>
  <si>
    <t>***Pildyti tuomet, jei sutarties vykdymui bus pasitelkti kvazisubrangovai, kurių pajėgumais tiekėjas remiasi, kad atitiktų kvalifikacijos reikalavimus. 
Pateikiama kvazisubrangovų pasirašytas laisvos formos sutikimas, patvirtinantis atlikti sutartyje nurodytus darbus ir tiekėjo ar ūkio subjekto, kurio pajėgumais tiekėjas remiasi, patvirtinimas, kad laimėjęs konkursą, įdarbins šį kvazisubrangovą (tik tuo atveju, jei šis specialistas nesiūlomas kaip ūkio subjektas, kurio pajėgumais tiekėjas remiasi)).</t>
  </si>
  <si>
    <t xml:space="preserve">Pastaba: 1 punkto lentelės 4 stulpelyje nurodyti darbų kiekiai (apimtis) yra preliminarūs ir naudojami tik pasiūlymų kainų palyginimui. </t>
  </si>
  <si>
    <t xml:space="preserve">Darbų rūšis ir aprašymas (įskaitant medžiagų, darbų ir mechanizmų vertę)                          </t>
  </si>
  <si>
    <r>
      <t xml:space="preserve">Pastaba: </t>
    </r>
    <r>
      <rPr>
        <b/>
        <i/>
        <sz val="12"/>
        <color indexed="8"/>
        <rFont val="Times New Roman"/>
        <family val="1"/>
        <charset val="186"/>
      </rPr>
      <t>Tiekėjai 1 lentelėje nurodo taikomą (jei taikoma) PVM tarifą (5-tas lentelės stulpelis) ir įkainį (6-tas lentelės stulpelis). Pageidautina, kad 6 stulpelyje darbų įkainis būtių nurodytas ne daugiau kaip 2</t>
    </r>
    <r>
      <rPr>
        <b/>
        <i/>
        <u/>
        <sz val="12"/>
        <color indexed="8"/>
        <rFont val="Times New Roman"/>
        <family val="1"/>
        <charset val="186"/>
      </rPr>
      <t xml:space="preserve"> skaitmenų po kablelio </t>
    </r>
    <r>
      <rPr>
        <b/>
        <i/>
        <sz val="12"/>
        <color indexed="8"/>
        <rFont val="Times New Roman"/>
        <family val="1"/>
        <charset val="186"/>
      </rPr>
      <t>tikslumu. Kiti pasiūlymo kainos skaičiavimai bus paskaičiuoti automatiškai. 2 lentelės 5 stulpelyje Tiekėjass nurodo tinkamam remontui atlikti būtiniems darbams įsigyti siūlomą NUOLAIDĄ proc. (įrašyti siūlomą nuolaidą be procento ženklo) (pageidautina ne daugiau kaip 2</t>
    </r>
    <r>
      <rPr>
        <b/>
        <i/>
        <u/>
        <sz val="12"/>
        <color indexed="8"/>
        <rFont val="Times New Roman"/>
        <family val="1"/>
        <charset val="186"/>
      </rPr>
      <t xml:space="preserve"> skaitmenų po kablelio tikslumu)</t>
    </r>
    <r>
      <rPr>
        <b/>
        <i/>
        <sz val="12"/>
        <color indexed="8"/>
        <rFont val="Times New Roman"/>
        <family val="1"/>
        <charset val="186"/>
      </rPr>
      <t>, kiti 2 lentelėje nurodyti paslaičiavimai bus atlikti automatiškai.</t>
    </r>
  </si>
  <si>
    <t>kv. m</t>
  </si>
  <si>
    <t>m2</t>
  </si>
  <si>
    <t>Išorinės pastato sienos remontas: armavimas, struktūrinio tinko arba išorės glaisto su dažais padengimas</t>
  </si>
  <si>
    <t>Sienų ir lubų vidaus paviršiaus aptaisyto dailylentėmis ar kitomis medžiagomis išardymas</t>
  </si>
  <si>
    <t>Sienų remontas (nuvalant senus dažus ar tapetus ar kita seną dangą;  tinkavimas;  tinkavimo, glaistymo kampų uždėjimas; gruntavimas; glaistymas 2 sluoksniai; šlifavimas; dažymas 2 kartus plaunamais vandens emulsiniais dažais (dažų atsparumo trynimui, dengiamumo 1 klasė, dažai turi būti tinkami gyvenamosios paskirties patalpoms). Spalvą derinti su užsakovu. Dokumentai, pagrindžiantys nurodytas dažų technines charakteristikas bus reikalaujami</t>
  </si>
  <si>
    <t>Sienų remontas (nuimant senus tapetus ar nuvalant dažus; tinkavimas; tinkavimo, glaistymo kampų uždėjimas; glaistymas; šlifavimas; gruntavimas ir naujų vinilinių tapetų (rūšis 1) klijavimas). Tapetų spalvą ir raštą derinti su užsakovu</t>
  </si>
  <si>
    <t>Sienų kosmetinis remontas (glaistymas, dažymas 2 kartus (dažų atsparumo trynimui, dengiamumo  1 klasė, dažai turi būti skirti gyvenamosios paskirties patalpoms)). Spalvą derinti su užsakovu. Dokumentai, pagrindžiantys nurodytas dažų technines charakteristikas bus reikalaujami</t>
  </si>
  <si>
    <t>Durų ir langų angokraščių remontas (nuvalant senus dažus ar tapetus ar kita seną dangą; tinkavimas;  tinkavimo, glaistymo kampų uždėjimas; gruntavimas; glaistymas 2 sluoksniai; šlifavimas; dažymas 2 kartus plaunamais vandeniais emulsiniais dažais (dažų atsparumo trynimui 1 klasė, dažai turi būti skirti gyvenamosios paskirties patalpoms). Spalvą derinti su užsakovu. Dokumentai, pagrindžiantys nurodytas dažų technines charakteristikas bus reikalaujami</t>
  </si>
  <si>
    <t>Dvisluoksnio atsparių drėgmei gipskartonio (vienos gipskartonio plokštės storis 12 mm) pertvarų su metaliniu karkasu ir 100 mm izoliacijos sluoksniu įrengimas</t>
  </si>
  <si>
    <t>Sienų teptinės hidroizoliacijos įrengimas</t>
  </si>
  <si>
    <t>Horizontalių skylių gręžimas daugiau 80 mm iki 250 mm skersmens deimantiniais grąžtais betono konstrukcijose, kai skylės skersmuo 100 mm, gylis 500 mm (N21P-0139-1)</t>
  </si>
  <si>
    <t>Radiatorių perdažymas (senų dažų pašalinimas, gruntavimas, dažymas) (dažai turi būti tinkantys karščio veikiamiems paviršiams t. y. specialiai radiatoriams)</t>
  </si>
  <si>
    <t>Lubų remontas (nuvalant senus dažus, tinko remontas, glaistymas, gruntavimas, dažymas vandenianiais emulsiniais dažais 2 kartus (dažai 1 klasės, skirti gyvenamosios paskirties patalpoms). Dokumentai, pagrindžiantys nurodytų dažų technines charakteristikas bus reikalaujami</t>
  </si>
  <si>
    <t>Lubų kosmetinis remontas (gruntavimas, dažymas 2 kartus (dažų dengiamumo 1 klasė, dažai turi būti skirti gyvenamosios paskirties patalpoms)). Spalvą derinti su užsakovu. Dokumentai, pagrindžiantys nurodytas dažų technines charakteristikas bus reikalaujami</t>
  </si>
  <si>
    <t>Pakabinamų lubų iš gipsokartono plokštės su metalo konstrukcija įrengimas įskaitant glaistymą, gruntavimą ir dažymą (dažų dengiamumo 1 klasė, dažai turi būti skirti gyvenamosios paskirties patalpoms). Spalvą derinti su užsakovu. Dokumentai, pagrindžiantys nurodytas dažų technines charakteristikas bus reikalaujami</t>
  </si>
  <si>
    <t>Pakabinamų lubų su metalo konstrukcija (Armstrong tipo arba lygiavertės plokštės, dydis 600x600 mm; atsparumas ugniai: degumo klasė A1; garso izoliacija D klasė); įrengimas (N34-35-1)</t>
  </si>
  <si>
    <t>Pakabinamų atsparių drėgmei lubų su metalo konstrukcija (Amstrong tipo arba lygiavertės plokštės; dydis 600x600 mm). Atsparumas ugniai: degumo klasė A1; garso izoliacija D klasė; atsparumas drėgmei: klasė 1/C/0N, siekia ne mažiau kaip 90 % RH; įrengimas (N34-35-1)</t>
  </si>
  <si>
    <t>Durų su staktomis mūrinėse, monolitinėse ar gelžbetonio plokščių sienose išėmimas</t>
  </si>
  <si>
    <t>Durų angų platinimas (plytų mūro, betono monolito ar gelžbetonio plokščių pjovimas diskiniu pjūklu)</t>
  </si>
  <si>
    <t>Įėjimo durų iš laiptinės į patalpą keitimas (metalo konstrukcijos „šarvo“ tipo su viena spyna, apdaila laminuotų drožlių plokščių, ne mažesnės kaip 860x2050 mm, įskaitant senų durų išmontavimą, išvežimą ir durų bei papildomų medžiagų kainą, reikalingų montavimui ir angograščių sutvarkymui)</t>
  </si>
  <si>
    <t>Įėjimo durų, pritaikytų judėjimo negalią turintiems asmenims, iš laiptinės į butą keitimas (metalo konstrukcijos „šarvo“ tipo su viena spyna, apdaila laminuotų drožlių plokščių, ne mažesnės kaip 1000x2050 mm, įskaitant senų durų išmontavimą, utilizavimą, angos platinimą, bei visų papildomų medžiagų, reikalingų durų ir pavadų sumontavimui ir angokraščių sutvarkymui, kainą)</t>
  </si>
  <si>
    <t>Įėjimo durų iš laiptinės į patalpą remontas (durų rankenos ir užrakinimo rankenėles pakeitimas, laminuotos drožlių plokštės ir durų apvadų pakeitimas abiejose durų pusėse)</t>
  </si>
  <si>
    <t>Skydinės konstrukcijos vidaus durų įstatymas į durų angas (iki 2 m2). Varčios rėmas, stakta ir apvadai iš spygliuočių medienos, varčios užpildas-stabilizuotas kartonas- korys, laminatas CPL 0,2 mm. Į kainą turi būti įskaičiuota: varčia, stakta, apvadai, tylaus uždarymo spyna, vyriai. Durys rakinamos mechaniniu būdu (raktas kambariuose, spragtukas su avariniu atrakinimu iš išorės - vonios-WC patalpose). Durys turi būti pateiktos pilnos komplektacijos su varčia, stakta ir apvadais, rankena, spyna, raktais. Apvadų, varčios ir staktos spalva ir raštas turi būti vienodi. Durų spalvą ir darinėjimosi kryptį (dešininės ar kairinės) derinti su užsakovu</t>
  </si>
  <si>
    <t>Skydinės konstrukcijos vidaus durų, pritaikytų judėjimo negalią turintiems asmenims, įstatymas į durų angas (iki 3 m2). Varčios rėmas, stakta ir apvadai iš spygliuočių medienos, varčios užpildas-stabilizuotas kartonas- korys, laminatas CPL 0,2 mm. Į kainą turi būti įskaičiuota: varčia, stakta, apvadai, tylaus uždarymo spyna, vyriai. Durys rakinamos mechaniniu būdu (raktas kambariuose, spragtukas su avariniu atrakinimu iš išorės - vonios-WC patalpose). Durys turi būti pateiktos pilnos komplektacijos su varčia, stakta ir apvadais, rankena, spyna, raktais. Apvadų, varčios ir staktos spalva ir raštas turi būti vienodi. Durų spalvą ir darinėjimosi kryptį (dešininės ar kairinės) derinti su užsakovu</t>
  </si>
  <si>
    <t>Naujų lauko durų plastikiniais rėmais su trijų stiklų paketu ir užraktu bei plieno lakšto slensksčiu (šilumos perdavimo koef. ne didesnis kaip Uw 1,2 W/m2k, spalva - tamsiai ruda išorėje ir balta viduje) įrengimas esamoje angoje</t>
  </si>
  <si>
    <t>Durų atmušų montavimas</t>
  </si>
  <si>
    <t>Naujų langų plastikiniais rėmais su trijų stiklų paketu (varstymas 2 pozicijomis, šilumos perdavimo koef. ne didesnis kaip Uw 1,2 W/m2k, spalva - balta) bei palangių įrengimas (įskaitant senų langų demontavimą, angokraščių apdailą)</t>
  </si>
  <si>
    <t>Išorės palangės įrengimas (cinkuotos skardos, storis ne mažiau kaip 1,0 mm, 0,25 m pločio, įskaitant senos palangės demontavimą, angokraščių apdailą)</t>
  </si>
  <si>
    <t>Langų varčios plastikiniais rėmais uždarymo mechanizmo sureguliavimas iki sklandaus varstymo, kuomet langai nėra keičiami ir sumontuoti anksčiau nei perkami darbai</t>
  </si>
  <si>
    <t>Plastikinio lango rankenos pakeitimas (įskaitant senos rankenos demontavimą)</t>
  </si>
  <si>
    <t>Grindų plytelių dangos išardymas be plytelių išsaugojimo</t>
  </si>
  <si>
    <t>Grindų išlyginamųjų sluoksnių įrengimas naudojant išlyginamasiais plokštes (OSB plokštės su dygiu ir išdroža, storis ne mažesnis kaip 18 mm)</t>
  </si>
  <si>
    <t>Grindų teptinės hidroizoliacijos įrengimas</t>
  </si>
  <si>
    <t>Grindų aptaisymas keraminėmis plytelėmis (1 rūšies keraminės plytelės, dilumo 4 klasė, matmenys ir spalva derinama su užsakovu), kai siūlių plotis iki 8 mm. Dokumentai, pagrindžiantys nurodytų keraminių plytelių technines charakteristikas bus reikalaujami</t>
  </si>
  <si>
    <t>Grindų aptaisymas akmens masės plytelėmis (1 rūšis, slidumo klasė R10, dilumo klasė 4, spalva ir matmenys derinama su užsakovu). Dokumentai, pagrindžiantys nurodytų akmens masės plytelių technines charakteristikas bus reikalaujami</t>
  </si>
  <si>
    <t>PVC dangos (atsparumo klasė 34, bendras dangos storis ne mažiau kaip 2,5 mm, dėvimojo sluoksnio storis ne mažiau kaip 0,7 mm, atsparumas slydimui R10) įrengimas užklijuojant 12 cm dangos ant sienos, dangos juostų suvirinimo siūlių tvirtumas turi būti ne mažiau nei 600 N/50mm. Dokumentai, pagrindžiantys nurodytos PVC dangos technines charakteristikas bus reikalaujami</t>
  </si>
  <si>
    <t>Laminuotų grindų dangos įrengimas (ne mažesnių kaip 1,285 x 192 x 8 mm, ekonominės kl.)</t>
  </si>
  <si>
    <t>Laminuotų grindų dangos įrengimas (senos dangos nuėmimas ir naujos įrengimas, ne mažesnių kaip  1,285 x 192 x 8 mm, ekonominės kl.)</t>
  </si>
  <si>
    <t>Jungiklių, perjungiklių, kištukinių lizdų, paskirstymo dėžučių demontavimas</t>
  </si>
  <si>
    <t>Paskirstymo skydelio įrengimas (potinkinis, iki 8 modulių)</t>
  </si>
  <si>
    <t xml:space="preserve">Pakabinamo lempos lizdo su el. lempute įrengimas (Laido ir lizdo spalva: balta; laidas su gaubtu prie lubų; E27 cokolis; lempos lizdas su sriegiu, pritaikytas pritvirtinti pasirinktam lempos gaubtui; el. lemputė - LED, spalvinė temperatūra: 2700K, šviesos srautas: min 1000 lm) </t>
  </si>
  <si>
    <t xml:space="preserve">Plafoninio šviestuvo su el. lempute įrengimas ant sienos/lubų (šviestuvo spalva: balta; E27 cokolis; el. lemputė - LED, spalvinė temperatūra: 2700K, šviesos srautas: min 600 lm) </t>
  </si>
  <si>
    <t>Įmontuojamo apvalaus LED šviestuvo įrengimas GKP lubose (šviestuvo spalva: balta; skersmuo 150-180mm; integruota LED lempa, spalvinė temperatūra: min 2700K, galingumas: min 6 W)</t>
  </si>
  <si>
    <t xml:space="preserve">Įmontuojamo kvadratinio LED šviestuvo įrengimas GKP lubose (šviestuvo spalva: balta; korpuso medžiaga: aliuminis, gaubto medžiaga: akrilas, kraštinių ilgis 595 mm; integruota LED, spalvinė temperatūra: min 2700 K, šviesos srautas: min 3000 lm, galingumas: iki 40 W) </t>
  </si>
  <si>
    <t>Kabelio Cu 3x1,5 mm2 tiesimas sienose ir paruoštose vagose (po tinku). Elektros kabeliai turi būti parinkti pagal atsparumą ugniai</t>
  </si>
  <si>
    <t>Kabelio Cu 3x2,5 mm2 tiesimas sienose ir paruoštose vagose (po tinku). Elektros kabeliai turi būti parinkti pagal atsparumą ugniai</t>
  </si>
  <si>
    <t>Lizdų gręžimas plytų mūro, gelžbetonio plokščių ar monolitinio betono sienose paskirstymo dėžutėms, jungikliams, kištukiniams lizdams sienose</t>
  </si>
  <si>
    <t>Lizdų gręžimas lengvos konstrukcijos gipso kartono, OSB ar kt. plokščių sienose paskirstymo dėžutėms, jungikliams, kištukiniams lizdams sienose</t>
  </si>
  <si>
    <t>Paskirstymo skyduose papildomų modulinių prietaisų (srovės nuotėkio relė 400V, 20A (25A), 4P, kurios suveikimo srovė Iv≤30mA) montavimas</t>
  </si>
  <si>
    <t>Priešgaisrinių daviklių montavimas</t>
  </si>
  <si>
    <t>Revizinių durelių montavimas</t>
  </si>
  <si>
    <t>Vamzdžių, kurių d 50 mm, prijungimas prie veikiančių kanalizacijos tinklų</t>
  </si>
  <si>
    <t>Vamzdžių, kurių d 100 mm, prijungimas prie veikiančių kanalizacijos tinklų</t>
  </si>
  <si>
    <t>Vagų iškirtimas vidaus vamzdynams betono / plytų mūro sienose, kai vagų skerspjūvio plotas iki 50 cm2</t>
  </si>
  <si>
    <t xml:space="preserve">Uždaromųjų ventilių keitimas, kai sąlyginis skersmuo 15 mm  </t>
  </si>
  <si>
    <t xml:space="preserve">Uždaromųjų ventilių keitimas, kai sąlyginis skersmuo 20 mm  </t>
  </si>
  <si>
    <t xml:space="preserve">Uždaromųjų ventilių keitimas, kai sąlyginis skersmuo 25 mm  </t>
  </si>
  <si>
    <t xml:space="preserve">Uždaromųjų ventilių keitimas, kai sąlyginis skersmuo 32 mm  </t>
  </si>
  <si>
    <t xml:space="preserve">Movinės armatūros montavimas, kai vamzdžio skersmuo iki 32 mm </t>
  </si>
  <si>
    <t xml:space="preserve">Vidaus vandentiekio vamzdynų iš polietileninių (PPR) vamzdžių jungiamųjų (fasoninių) dalių montavimas, kai nominalusis vidinis skersmuo, iki 32 mm </t>
  </si>
  <si>
    <t>Praustuvų su vandens maišytuvais, tvirtinamų prie sienų montavimas. Vandens maišytuvai privalo atitikti praustuvų konstrukciją. Maišytuvų spalva - chromas, pagaminti iš žalvario arba nerūdijančio plieno, srovės intensyvumas ir vandens temperatūra kontroliuojami pakeliama rankenėle. Praustuvai komplektuojami su sifonais. Praustuvo spalva balta, medžiaga - santechninė keramika</t>
  </si>
  <si>
    <t>Unitazų montavimas su prijungtais nuplovimo bakeliais. Unitazas pastatomas. Medžiaga-santechninė keramika. Spalva - balta. Komplektuojamas su unitazo dangčiu. Spalva (unitazo, bakelio, dangčio) - balta. Sanitarinis prietaisas turi būti komplektuojami su jų tipą ir pastatymo būdą atitinkančiomis tvirtinimo detalėmis</t>
  </si>
  <si>
    <t>Plautuvių su vandens maišytuvais, tvirtinamų prie sienų, montavimas vieno skyriaus. Plautuvės spalva - nerūdijančio plieno ar sidabro, pagaminta iš nerūdijančio plieno. Maišytuvas: spalva chromo, pagamintas iš žalvario, snapo antgalis (perlatorius) ne žemiau kaip 30 cm nuo plautuvės dugno, projekcija - plautuvės centrinėje dalyje, srovės intensyvumas ir vandens temperatūra kontroliuojami pakeliama rankenėle, maišytuvas jungiamas lanksčiomis žarnelėmis, kurios įeina į komplektą</t>
  </si>
  <si>
    <t>Maišytuvo be dušo galvutės, tvirtinamo prie sienų montavimas. Vandens maišytuvai privalo atitikti praustuvų konstrukciją. Maišytuvų spalva - chromas, pagaminti iš žalvario arba nerūdijančio plieno, srovės intensyvumas ir vandens temperatūra kontroliuojami pakeliama rankenėle</t>
  </si>
  <si>
    <t>Maišytuvo su dušo galvute, tvirtinamo prie sienų montavimas. Vandens maišytuvai privalo atitikti praustuvų konstrukciją. Maišytuvų spalva - chromas, pagaminti iš žalvario arba nerūdijančio plieno, srovės intensyvumas ir vandens temperatūra kontroliuojami pakeliama rankenėle</t>
  </si>
  <si>
    <t>Unitazų, pritaikytų neįgaliesiems, montavimas su prijungtais nuplovimo bakeliais ir porankiais su popieriaus laikikliais. Unitazas pastatomas. Medžiaga-santechninė keramika. Spalva - balta. Komplektuojamas su unitazo dangčiu. Spalva (unitazo, bakelio, dangčio) - balta. Sanitarinis prietaisas turi atitikti nustatytus dydžius judėjimo negalią turintiems neįgaliesiems. Komplektuojami su jų tipą ir pastatymo būdą atitinkančiomis tvirtinimo detalėmis bei priedais</t>
  </si>
  <si>
    <t xml:space="preserve">Unitazų remontas pakeičiant vandens prileidimo ir nuleidimo mechanizmus, plastikinį dangtį, vandens prileidimo lanksčiąją žarnelę </t>
  </si>
  <si>
    <t>Dušo, pritaikyto neįgaliesiems, įrengimas. Komplektuojamas su grindiniu trapu, ranktūriais, kėdute, dušo užuolaidomis. Visa įranga privalo atitikti nustatytus dydžius judėjimo negalią turintiems asmenims. Visi įrenginiai komplektuojami su jų tipą ir montavimo būdą atitinkančiomis tvirtinimo detalėmis bei priedais</t>
  </si>
  <si>
    <t>Elektrinių rankšluosčių džiovintuvų montavimas, kai energijos suvartojimas: 100-150 W, be reguliuojamo termostato, įskaitant elektros kištukinio lizdo įrengimą džiovintuvo pajungimui</t>
  </si>
  <si>
    <t xml:space="preserve">Elektrinio tūrinio vandens šildytuvo įrengimas/pakeitimas (naujo, ne mažesnio kaip 80 l, įskaitant prietaiso, visų medžiagų, tvirtinimo detalių ir visų darbų, susijusių su prietaiso paleidimu vertę) </t>
  </si>
  <si>
    <t>Virštinkinės dušo sistemos montavimas. Dušo sistemos komplektą sudaro: dušo galvutė 10 cm skersmens; dušo žarna 160 cm (lygi); dušo galvutės laikiklis, maišytuvas  kartu su sukiojamu 300 mm snapu. Spalva- chromas, pagamintas iš žalvario arba nerūdijančio plieno. Vandens temperatūra ir srovės stiprumas kontroliuojami pakeliama rankenėle</t>
  </si>
  <si>
    <t xml:space="preserve">Šildymo vamzdynų tiesimas iš plieninių cinkuotų ar daugiasluoksnių vamzdžių, kurių skersmuo 15-25 mm </t>
  </si>
  <si>
    <t>Baldų išnešimas prieš remontą ir įnešimas po remonto. baldai netransportuojami)</t>
  </si>
  <si>
    <t>Statybinių atliekų (mišrios statybinės ir buitinės atliekos: viryklės, sanitariniai prietaisai, baldai, skalbimo mašinos, indaplovės) išvežimas (įvertinant pakrovimo, panešimo, transportavimo ir utilizavimo sąnaudas)</t>
  </si>
  <si>
    <t>Buitinių atliekų išvežimas: baldai, šviestuvai, įvairūs elektros prietaisai, rūbai, indai, knygos ir įvairios kitos atliekos (įvertinant baldų išardymo, išnešimo, pakrovimo, transportavimo ir utilizavimo sąnaudas)</t>
  </si>
  <si>
    <t>Balkono apsauginės tvorelės vidinės dalies atnaujinimas (išardant medinį apkalą ir įrengiant naują plastikinių lentelių apdailą su tam reikalingu karkasu)</t>
  </si>
  <si>
    <t>Rūsio sandėliuko pertvaros su įėjimo durimis įrengimas (Pertvara su durimis įrengiama iš OSB plokštės, kurios storis ne mažiau kaip 25 mm, medsraigčiais prisukant prie naujai įrengto, nejudamai įtvirtinto į pastato gelžbetonio konstrukcijas, medinio karkaso iš medžio tašų, ne mažesnių kaip 50x50 mm. Pertvaros su varstomomis durimis, ne mažesnėmis nei (AxP) 2000x800 mm, matmenys iki (AxP) 2500x1250 mm, įskaitant ne mažiau kaip 2 vnt. vyrių varstomoms durims, durų užrakinimo skirto pakabinamai spynai mechanizmą, pakabinamą spyną su ne mažesnės kaip 6 mm skersmens ausele ir 3 vnt. raktų ir visų kitų reikalingų medžiagų ir darbų vertę)</t>
  </si>
  <si>
    <t>Praustuvų su vandens maišytuvais, pritaikytų naudoti judėjimo negalią turintiems asmenims, tvirtinamų prie sienų montavimas. Vandens maišytuvai privalo atitikti praustuvų konstrukciją. Maišytuvų spalva - chromas, pagaminti iš žalvario arba nerūdijančio plieno, srovės intensyvumas ir vandens temperatūra kontroliuojami pakeliama rankenėle. Praustuvai komplektuojami su specialios konstrukcijos sifonais, netrukdančiais privažiuoti prie praustuvo neįgaliojo vežimėliu. Praustuvo spalva balta, medžiaga - santechninė keramika</t>
  </si>
  <si>
    <t xml:space="preserve">Virtuvinės plautuvės įmontuotos stacionariai prie sienos įtvirtintame stalviršyje, pritaikytos netrukdomai privažiuoti neįgaliojo vežimėliu įrengimas. Stalviršio matmenys (PxGxS) ne mažiau kaip 180x60x4 cm.  Po stalviršiu įrengiama pastatoma spintelė, kurios matmenys (PxGxA) ne mažiau kaip 40x60x90 cm, spintelė su durelėmis ir/arba stalčiais įskaitant rankenėles. Stalviršyje nejudamai sumontuota įleistinė nerūdijančio plieno plautuvė, dydis (PxGxA) ne mažiau 45x40x15 cm, komplektuojama su vandens maišytuvu ir specialios konstrukcijos sifonu, netrukdančiu privažiuoti prie plautuvės neįgaliojo vežimėliu. Maišytuvas: spalva chromo, pagamintas iš žalvario, snapas ne mažiau kaip 16 cm, srovės intensyvumas ir vandens temperatūra kontroliuojami pakeliama svirtele, maišytuvas jungiamas lanksčiomis žarnelėmis, kurios įeina į komplektą. Papildomai įrengiama pakabinama spintelė su durelėmis įskaitant rankenėles pritvirtinta pritaikytame naudoti žmonėms neįgaliojo vežimėlyje aukštyje, matmenys (PxGxA) ne mažiau 120x30x75 cm </t>
  </si>
  <si>
    <t xml:space="preserve">Virtuvinės plautuvės įmontuotos pastatomoje spintelėje ir pakabinamos spintelės įrengimas. Pastatomos spintelės matmenys (PxGxA) ne mažiau kaip 120x60x90 cm, spintelė su durelėmis ir stalčiumi įskaitant rankenėles, stalviršyje nejudamai sumontuota įleistinė nerūdijančio plieno plautuvė, dydis (PxGxA) ne mažiau 45x40x15 cm, komplektuojama su vandens maišytuvu ir plautuvės sifonu/dugno vožtuvu. Maišytuvas: spalva chromo, pagamintas iš žalvario, snapas ne mažiau kaip 16 cm, srovės intensyvumas ir vandens temperatūra kontroliuojami pakeliama svirtele, maišytuvas jungiamas lanksčiomis žarnelėmis, kurios įeina į komplektą. Pakabinama spintelė su durelėmis įskaitant rankenėles pakabinta virš pastatomos spintelės su plautuve, matmenys (PxGxA) ne mažiau 120x30x75 cm </t>
  </si>
  <si>
    <t xml:space="preserve">Reikalavimai vandentiekio sistemai įrengti:
1. Polipropileniniai vamzdžiai ir fasoninės dalys. Vamzdžiai ir plastikinės jungtys turi būti pritaikyti - šalto, karšto ir cirkuliacinio vandentiekio sistemai. Karšto vandentiekio vamzdynui naudojami polipropileniniai stabilizuoti virinami vamzdžiai, šaltam vamzdynui polipropileniniai virinami vamzdžiai. Vamzdžiai ir fasoninės dalys sujungiamos suvirinant polifuziniu metodu, kas užtikrina 100 proc. sujungimo patikimumą. Polipropileninių vamzdžių techninės charakteristikos: Slėgio klasė – PN16; linijinio plėtimo koef. 1,5x10-4K; šilumos laidumas prie 20°C 0,24W/mK; šilumos imlumas prie 20°C 2,0kJ/kgK; maksimali darbo temperatūra 95°C (trumpalaikė temperatūra 110°C); maksimalus ilgalaikis darbo slėgis 10bar; garantija vamzdynams ne mažiau 10 metų.
2. Vamzdyno montavimas. Vandentiekio vamzdynų nuolydis į išleidimo čiaupo pusė turi būti ne mažesnis, kaip 0,002. Vamzdynams kertant statybines konstrukcijas, vamzdis montuojamas futliare, kurio galai sutampa su konstrukcijos storiu. Futliaro vidinis skersmuo turi būti 10-20 mm didesnis už vamzdžio išorinį skersmenį. Vamzdžių sujungimas futliare negalimas.  Sumontuoti vamzdyno kompensatorius pagal vamzdžių gamintojo reikalavimus. Šaltojo vandentiekio stovas vedamas dešiniau karštojo, ne arčiau kaip 80±5 mm nuo jo (tarp ašių). 
3. Vamzdyno izoliacija. Magistralinis karšto, cirkuliacinio vandens sistemos vamzdynas izoliuojamas akmens vatos vamzdiniais kevalais su armuota aliuminio folijos danga. Išilginės siūlės sandarinimui naudojama lipni juostelė. Šilumos laidumas prie 10°C &lt;0,035W/mK; nominalus tankis 80-180 kg/m³, priklausomai nuo kevalo dydžio;  maksimali temperatūra 200°C; vamzdinio kevalo ilgis 1,2 m. Karšto, cirkuliacinio, šalto vandens sistemos  vamzdynas kanaluose ir vamzdyno stovai izoliuojami pūsto polietileno kevalais: šilumos laidumo koeficientas &lt;0,045 W/m² (40°C). Neleidžiama izoliacinėse konstrukcijose naudoti medžiagų, turinčių asbesto. Atvirai vedamas skirstomasis vamzdynas neizoliuojamas (nuo stovo iki prietaisų).
4. Vandentiekio tinklų bandymas. Vamzdynas išbandomas bandomuoju slėgiu, užpildžius vandeniu, kurio temperatūra turi būti ne žemesnė kaip 5°C. Slėgimą didinti ir mažinti reikia palaipsniui. Bandyti vamzdyną ir jo elementus bandomuoju slėgimu reikia ne trumpiau kaip 5min. Sumažinus slėgį iki darbinio, vamzdynas atidžiai apžiūrimas per visą jo ilgį. Jei vamzdyne nepastebėta įtrūkimų, nutekėjimo ar kitų defektų, jis laikomas tinkamu eksploatuoti. Karšto vandens sistemos vamzdynai turi išlaikyti bandomąjį slėgį, 1,5 karto viršijantį eksploatacinį slėgį, tačiau ne mažesnį kaip 0,68 MPa.
</t>
  </si>
  <si>
    <t>(Tiekėjo pavadinimas)</t>
  </si>
  <si>
    <t>(Juridinio asmens teisinė forma, buveinė, kontaktinė informacija, registro, kuriame kaupiami ir saugomi duomenys apie tiekėją, pavadinimas, juridinio asmens kodas, pridėtinės vertės mokesčio mokėtojo kodas, jei juridinis asmuo yra pridėtinės vertės mokesčio mokėtojas)</t>
  </si>
  <si>
    <t>Už pasiūlymą atsakingo asmens vardas, pavardė</t>
  </si>
  <si>
    <t>Telefono numeris</t>
  </si>
  <si>
    <t>Fakso numeris</t>
  </si>
  <si>
    <t>El. pašto adresas</t>
  </si>
  <si>
    <r>
      <t xml:space="preserve">Tiekėjo adresas, pašto kodas </t>
    </r>
    <r>
      <rPr>
        <i/>
        <sz val="12"/>
        <color indexed="8"/>
        <rFont val="Times New Roman"/>
        <family val="1"/>
        <charset val="186"/>
      </rPr>
      <t>/jei dalyvauja jungtinės veiklos sutartimi, surašomi visų sutarties šalių duomenys.</t>
    </r>
  </si>
  <si>
    <t>Eil. Nr.</t>
  </si>
  <si>
    <t>Mato vnt.</t>
  </si>
  <si>
    <t>PVM tarifas %</t>
  </si>
  <si>
    <t>be PVM (Eur)</t>
  </si>
  <si>
    <t>su PVM (Eur)</t>
  </si>
  <si>
    <t>Iš viso:</t>
  </si>
  <si>
    <t>Pateikto dokumento pavadinimas</t>
  </si>
  <si>
    <t xml:space="preserve">Bendra planuojama kaina </t>
  </si>
  <si>
    <t>(data)</t>
  </si>
  <si>
    <t>(vieta)</t>
  </si>
  <si>
    <t xml:space="preserve">PASIŪLYMAS </t>
  </si>
  <si>
    <r>
      <t xml:space="preserve"> (</t>
    </r>
    <r>
      <rPr>
        <i/>
        <sz val="12"/>
        <color indexed="8"/>
        <rFont val="Times New Roman"/>
        <family val="1"/>
        <charset val="186"/>
      </rPr>
      <t>tais atvejais, kai pagal galiojančius teisės aktus tiekėjui nereikia mokėti PVM, nurodyti juridinį pagrindą)</t>
    </r>
  </si>
  <si>
    <t>Eur su PVM</t>
  </si>
  <si>
    <t>Bendra planuojama kaina:</t>
  </si>
  <si>
    <r>
      <t xml:space="preserve">Tiekėjo pavadinimas, įmonės kodas  </t>
    </r>
    <r>
      <rPr>
        <i/>
        <sz val="12"/>
        <color indexed="8"/>
        <rFont val="Times New Roman"/>
        <family val="1"/>
        <charset val="186"/>
      </rPr>
      <t>/jei dalyvauja jungtinės veiklos sutartimi, surašomi visų sutarties šalių duomenys.</t>
    </r>
  </si>
  <si>
    <t>Dokumentas yra įkeltas šioje CVPIS pasiūlymo lango eilutėje („Prisegti dokumentai“)</t>
  </si>
  <si>
    <t>Pirkimo dokumentų 2 priedas</t>
  </si>
  <si>
    <t>Be PVM (7 stulpelio eilutė) –</t>
  </si>
  <si>
    <t>Vieneto įkainis, Eur (be PVM)</t>
  </si>
  <si>
    <t xml:space="preserve">****Pildyti tuomet, jei bus pateikta konfidenciali informacija. Tiekėjas negali nurodyti, kad konfidenciali yra pasiūlymo kaina arba, kad visas pasiūlymas yra konfidencialus. </t>
  </si>
  <si>
    <t>m</t>
  </si>
  <si>
    <t>vnt.</t>
  </si>
  <si>
    <t>t</t>
  </si>
  <si>
    <t>m3</t>
  </si>
  <si>
    <t>kompl.</t>
  </si>
  <si>
    <t>Vidaus vamzdynų iš plieninių vandentiekių - dujotiekių iki 32 mm skersmens vamzdžių ardymas</t>
  </si>
  <si>
    <t>Vidaus vamzdynų iš plieninių vandentiekių - dujotiekių iki 50 mm skersmens vamzdžių ardymas</t>
  </si>
  <si>
    <t>Movinės armatūros nuėmimas, kai vamzdžio skersmuo iki 32 mm</t>
  </si>
  <si>
    <t>Vamzdynų praplovimas su dezinfekcija</t>
  </si>
  <si>
    <t>Vidaus vandentiekio vamzdyno hidraulinis bandymas</t>
  </si>
  <si>
    <t>Vandens maišytuvų nuėmimas</t>
  </si>
  <si>
    <t>Ketinių vidaus kanalizacijos 50 mm skersmens vamzdynų ardymas</t>
  </si>
  <si>
    <t>Ketinių vidaus kanalizacijos 100 mm skersmens vamzdynų ardymas</t>
  </si>
  <si>
    <t>Laidų ištraukimas iš vamzdžių arba kanalų</t>
  </si>
  <si>
    <t>Paskirstymo skydelių demontavimas</t>
  </si>
  <si>
    <t xml:space="preserve">Mūrinių sienų išardymas </t>
  </si>
  <si>
    <t>Sienų plytelių išardymas (be plytelių išsaugojimo)</t>
  </si>
  <si>
    <t>Laminuotų ar medinių lentinių grindų dangos demontavimas</t>
  </si>
  <si>
    <t>Linoleumo grindų dangos demontavimas</t>
  </si>
  <si>
    <t>Pavadinimas</t>
  </si>
  <si>
    <t>Siūloma nuolaida, proc.</t>
  </si>
  <si>
    <t xml:space="preserve">Mokėtina kaina su nuolaida, Eur </t>
  </si>
  <si>
    <t>be PVM</t>
  </si>
  <si>
    <t>su PVM</t>
  </si>
  <si>
    <t>1 lentelė</t>
  </si>
  <si>
    <t>Preliminarūs kiekiai per 12 mėn.</t>
  </si>
  <si>
    <t>Vidaus patalpų remontas</t>
  </si>
  <si>
    <t>Sienos:</t>
  </si>
  <si>
    <t xml:space="preserve">m3 </t>
  </si>
  <si>
    <t>100-120 mm storio keraminių plytų / blokelių mūrijimas</t>
  </si>
  <si>
    <t>Sienų tinko remontas</t>
  </si>
  <si>
    <t>Dvisluoksnio gipskartonio (vienos gipskartonio plokštės storis 12 mm) pertvarų su metaliniu karkasu ir 100 mm izoliacijos sluoksniu įrengimas</t>
  </si>
  <si>
    <t>Sienų, lubų ir angokraščių pelėsio naikinimas cheminėmis priemonėmis</t>
  </si>
  <si>
    <t>Laidų, vamzdynų ar kitų komunikacijų uždengimas, apdailine baldine laminuota medienos drožlių plokšte (18 mm), įrengiant metalinį / medinį karkasą. Plokštės spalvą derinti su užsakovu</t>
  </si>
  <si>
    <t>Sienų paviršiaus aptaisymas (klijuojant) gipskartonio plokštėmis (gipskartonio plokštės atsparios drėgmei, storis 12 mm)</t>
  </si>
  <si>
    <t>Sienų paviršiaus aptaisymas (įrengiant metalinį karkasą) gipskartonio plokštėmis (gipskartonio plokštės storis 12 mm)</t>
  </si>
  <si>
    <t>Sienų aptaisymas keraminėmis plytelėmis (1 rūšies keraminės plytelės, senų plytelių išardymas ir naujų klijavimas, spalvą ir matmenis derinti su užsakovu), išorinio kampo formavimui, plytelių užbaigimui naudojant aliuminio profilius. Dokumentai, pagrindžiantys nurodytų keraminių plytelių technines charakteristikas bus reikalaujami</t>
  </si>
  <si>
    <t>Sienų ir/ar grindų keraminių plytelių kosmetinis remontas (pagal situaciją įklijuojant spalviškai panašių keraminių plytelių elementus, glaistant spalvotais cementiniais glaistais ar silikoniniais hermetikais, pritaikant spalvą prie esamos situacijos)</t>
  </si>
  <si>
    <t>Vidinių palangių (iš LMD plokštės) montavimas. Spalva-balta</t>
  </si>
  <si>
    <t>Lubos:</t>
  </si>
  <si>
    <t>Lubų atskirų vietų tinko remontas</t>
  </si>
  <si>
    <t>Durys:</t>
  </si>
  <si>
    <t>Sąramų įrengimas (betoninės nelaikančios sąramos, kurios naudojamos kaip vidinis elementas durų angų perdangai sienose)</t>
  </si>
  <si>
    <t>Durų slenkstuko įrengimas (jungiamoji juosta, skirta grindų dangų sujungimui, pagaminta iš aliuminio)</t>
  </si>
  <si>
    <t>Langai:</t>
  </si>
  <si>
    <t>2 stiklų stiklo paketo keitimas, įskaitant stiklo paketo kainą ir keičiamo stiklo paketo utilizavimą</t>
  </si>
  <si>
    <t>3 stiklų stiklo paketo  keitimas, įskaitant stiklo paketo kainą ir keičiamo stiklo paketo utilizavimą</t>
  </si>
  <si>
    <t>Grindys:</t>
  </si>
  <si>
    <t>Paruošiamojo arba išlyginamojo pagrindo sluoksnio iš smėlio-žvyro mišinio įrengimas</t>
  </si>
  <si>
    <t>Betoninių grindų armavimas tinklais</t>
  </si>
  <si>
    <t>Cementinio skiedinio grindų dangos 70 mm storio įrengimas</t>
  </si>
  <si>
    <t>Pagrindo išlyginimas 1 sluoksnio 3 mm storio savaime išlyginančiu skiediniu</t>
  </si>
  <si>
    <t>Pagrindo išlyginimas 1 sluoksnio 6 mm storio savaime išlyginančiu skiediniu</t>
  </si>
  <si>
    <t>Grindų išlyginamųjų sluoksnių 20 mm storio įrengimas, naudojant sausus mišinius ir gruntuojant</t>
  </si>
  <si>
    <t>Grindų šiltinamųjų (garso) 100 mm storio izoliacijų įrengimas, naudojant putų polistireno plokštes (EPS80)</t>
  </si>
  <si>
    <t>Grindų hidroizoliacijos įrengimas klojant plėvelę</t>
  </si>
  <si>
    <t>Grindjuosčių (plastikinių) tvirtinimas</t>
  </si>
  <si>
    <t>Grindjuosčių (akmens masės) tvirtinimas</t>
  </si>
  <si>
    <t>Elektros darbai:</t>
  </si>
  <si>
    <t>Visų tipų senų šviestuvų demontavimas</t>
  </si>
  <si>
    <t>Vagų kirtimas paslėptai elektros instaliacijai vagotuvu sienose ir jų užtaisymas (užtinkavimas)</t>
  </si>
  <si>
    <t>Vagų kirtimas paslėptai elektros instaliacijai vagotuvu lubose ir jų užtaisymas (užtinkavimas)</t>
  </si>
  <si>
    <t>Kištukinių lizdų 230V, 2P+PE, 16A, su rėmeliu, tvirtinimo elementais (montažinėmis dėžutėmis) montavimas, kai instaliacija paslėptoji</t>
  </si>
  <si>
    <t>Jungiklių, perjungiklių 230V, 10A, su rėmeliu, tvirtinimo elementais (montažinėmis dėžutėmis) montavimas, kai instaliacija paslėptoji</t>
  </si>
  <si>
    <t>Paskirstymo skyduose papildomų modulinių prietaisų (srovės nuotėkio relė 230V, 16A (20A), 2P, kurios suveikimo srovė Iv≤30mA) montavimas</t>
  </si>
  <si>
    <t>Paskirstymo skyduose papildomų modulinių (vienfazis automatinis jungiklis 230V,  6A, 10A, 16A ) prietaisų montavimas</t>
  </si>
  <si>
    <t>Elektros instaliacijos izoliacijos varžos ir pereinamosios varžos matavimai</t>
  </si>
  <si>
    <t>Vėdinimas:</t>
  </si>
  <si>
    <t>Ventiliacijos grotelių demontavimas ir naujų plastikinių grotelių (ne mažesnių kaip 250x180 mm) montavimas</t>
  </si>
  <si>
    <t>Buitinių ventiliatorių tinkamų į sienas ir lubas Ø100 (Ø125) montavimas</t>
  </si>
  <si>
    <t xml:space="preserve">Iki 50 mm skersmens plastikinio kanalizacijos vamzdyno montavimas  </t>
  </si>
  <si>
    <t xml:space="preserve">Iki 100 mm skersmens plastikinio kanalizacijos vamzdyno montavimas  </t>
  </si>
  <si>
    <t xml:space="preserve">110 mm skersmens plastikinių vamzdžių kanalizacijos vamzdyno stovų tarp aukštų montavimas  </t>
  </si>
  <si>
    <t xml:space="preserve">Vidaus nuotekų plastikinių vamzdynų jungiamųjų (fasoninių) dalių montavimas, kai nominalusis vidinis skersmuo, mm iki 50  </t>
  </si>
  <si>
    <t xml:space="preserve">Vidaus nuotekų plastikinių vamzdynų jungiamųjų (fasoninių) dalių montavimas, kai nominalusis vidinis skersmuo, mm 110  </t>
  </si>
  <si>
    <t xml:space="preserve">Vidaus nuotekų plastikinių vamzdynų trapų montavimas, kai trapo skersmuo, mm 50  </t>
  </si>
  <si>
    <r>
      <t>Nuotekų sistema</t>
    </r>
    <r>
      <rPr>
        <b/>
        <sz val="12"/>
        <color indexed="10"/>
        <rFont val="Times New Roman"/>
        <family val="1"/>
      </rPr>
      <t>*</t>
    </r>
    <r>
      <rPr>
        <b/>
        <sz val="12"/>
        <rFont val="Times New Roman"/>
        <family val="1"/>
      </rPr>
      <t>:</t>
    </r>
  </si>
  <si>
    <t xml:space="preserve">Vidaus nuotekų plastikinių vamzdynų trapų montavimas, kai trapo skersmuo, mm 100  </t>
  </si>
  <si>
    <r>
      <rPr>
        <b/>
        <sz val="12"/>
        <rFont val="Times New Roman"/>
        <family val="1"/>
      </rPr>
      <t>Vandentiekio sistema</t>
    </r>
    <r>
      <rPr>
        <b/>
        <sz val="12"/>
        <color indexed="10"/>
        <rFont val="Times New Roman"/>
        <family val="1"/>
      </rPr>
      <t>**</t>
    </r>
    <r>
      <rPr>
        <b/>
        <sz val="12"/>
        <rFont val="Times New Roman"/>
        <family val="1"/>
      </rPr>
      <t>:</t>
    </r>
  </si>
  <si>
    <t xml:space="preserve">Vidaus vandentiekio vamzdyno tiesimas iš polietileninių (PPR) vamzdžių, kurių skersmuo 15 - 25 mm  </t>
  </si>
  <si>
    <t xml:space="preserve">Vidaus vandentiekio vamzdyno tiesimas iš polietileninių (PPR) vamzdžių, kurių skersmuo 32 - 50 mm  </t>
  </si>
  <si>
    <t xml:space="preserve">Vidaus vandentiekio vamzdyno tiesimas iš plieninių cinkuotų vamzdžių, kurių skersmuo 15 - 25 mm  </t>
  </si>
  <si>
    <t xml:space="preserve">Vidaus vandentiekio vamzdyno tiesimas iš plieninių cinkuotų vamzdžių, kurių skersmuo 32 - 50 mm  </t>
  </si>
  <si>
    <t xml:space="preserve">Vamzdžių, kurių d iki 25 mm, prijungimas prie veikiančių vidaus šildymo ir vandentiekio sistemų </t>
  </si>
  <si>
    <t xml:space="preserve">Vamzdžių, kurių d iki 50 mm, prijungimas prie veikiančių vidaus šildymo ir vandentiekio sistemų </t>
  </si>
  <si>
    <t>100 m</t>
  </si>
  <si>
    <t>Sanitariniai prietaisai:</t>
  </si>
  <si>
    <t>Praustuvų, plautuvių, dušo dugnų, vonių nuėmimas</t>
  </si>
  <si>
    <t>Klozeto puodų, bide, pisuarų nuėmimas</t>
  </si>
  <si>
    <t>Dušų dugnų montavimas, kai dugnai seklūs (gylis apie 10-15 cm)</t>
  </si>
  <si>
    <t>Dušo dugnų montavimas, kai dugnai gilūs (gylis ne mažiau kaip 35 cm)</t>
  </si>
  <si>
    <t>Uždarų dušų kabinų su dugnais (padėklais) montavimas (grūdinto stiklo rėminė dušo kabina, durys stumdomos)</t>
  </si>
  <si>
    <t>Vonios įrengimas</t>
  </si>
  <si>
    <t>Praustuvų be angos vandens maišytuvui, tvirtinamų prie sienų, montavimas. Praustuvai komplektuojami su sifonais. Praustuvo spalva balta, medžiaga - santechninė keramika</t>
  </si>
  <si>
    <t>Iki 32 mm skersmens to paties tipo movinių vandens skaitiklių keitimas</t>
  </si>
  <si>
    <t>Rankšluosčių džiovintuvų montavimas, kai džiovintuvas 2-3 bangų</t>
  </si>
  <si>
    <t>Dujinės vandens šildymo kolonėlės (karštam vandeniui ruošti) keitimas, išmontuojant seną (įskaitant prietaiso, visų medžiagų, tvirtinimo detalių ir visų darbų su prietaiso paleidimu vertę)</t>
  </si>
  <si>
    <t>Dujinio kondensacinio katilo ne mažesnio nei 24 kW galios su momentiniu karšto vandens ruošimu keitimas (įskaitant visų reikalingų medžiagų ir darbų reikalingų tinkamai prijungti katilą prie šildymo, vandentiekio ir dūmų šalinimo sistemų vertę)</t>
  </si>
  <si>
    <r>
      <t>Šildymo sistema</t>
    </r>
    <r>
      <rPr>
        <b/>
        <sz val="12"/>
        <color indexed="10"/>
        <rFont val="Times New Roman"/>
        <family val="1"/>
      </rPr>
      <t>***</t>
    </r>
    <r>
      <rPr>
        <b/>
        <sz val="12"/>
        <rFont val="Times New Roman"/>
        <family val="1"/>
      </rPr>
      <t>:</t>
    </r>
  </si>
  <si>
    <t>Centrinio šildymo iki 32 mm skersmens vamzdynų išardymas, neišsaugojant medžiagų</t>
  </si>
  <si>
    <t xml:space="preserve">Movinių ventilių, kurių skersmuo iki 32 mm, įstatymas į esamus vamzdynus </t>
  </si>
  <si>
    <t xml:space="preserve">Vamzdynų, kurių skersmuo iki 32mm, izoliavimas folija padengtais kevalais </t>
  </si>
  <si>
    <t xml:space="preserve">Skylių pramušimas, kurių diametras iki 50 mm, kai sienų storis iki 25 cm </t>
  </si>
  <si>
    <t xml:space="preserve">Skylių užtaisymas gelžbetonio perdenginiuose, paklojus vamzdžius </t>
  </si>
  <si>
    <t xml:space="preserve">Plieninių dėklų vamzdžiams per atitvaras pagaminimas ir montavimas, kai dėklų skersmuo iki 50 mm </t>
  </si>
  <si>
    <t xml:space="preserve">Šildymo radiatorių pakeitimas 300-450 mm aukščio ir iki 1600 mm ilgio plieniniais šildymo radiatoriais (plokščių skaičius 2 vnt.) </t>
  </si>
  <si>
    <t xml:space="preserve">Šildymo radiatorių pakeitimas 500-600 mm aukščio ir iki 1600 mm ilgio plieniniais šildymo radiatoriais (plokščių skaičius 2 vnt.) </t>
  </si>
  <si>
    <t>Termostatinių radiatorių vožtuvų montavimas (rankinio valdymo - reguliavimo vožtuvai)</t>
  </si>
  <si>
    <t>Kiti darbai:</t>
  </si>
  <si>
    <t>val./1 žm.</t>
  </si>
  <si>
    <t>Vonios patalpos (įskaitant sienų ir grindų keraminių plytelių dangą ir sanitarinių prietaisų: vonios, praustuvai, unitazai) valymas/atnaujinimas cheminėmis priemonėmis, įskaitant reikalingų cheminių medžiagų, įrankių ir darbų vertę</t>
  </si>
  <si>
    <t>Virtuvės patalpos (įskaitant sienų ir/ar grindų keraminių plytelių dangą; plautuvę su maišytuvu; buities prietaisų: kaitlentės, orkaitės viduje ir išorėje, šaldytuvo viduje ir išorėje; baldų viduje ir išorėje) išvalymas/atnaujinimas cheminėmis priemonėmis, įskaitant reikalingų cheminių medžiagų, įrankių ir darbų vertę</t>
  </si>
  <si>
    <t>Praustuvų ar plautuvių atnaujinimas įrengiant/pakeičiant naujus maišytuvus ir sifonus, įskaitant visų reikalingų medžiagų ir darbų vertę. (Maišytuvas privalo atitikti šiuos minimalius reikalavimus: spalva chromo, pagamintas iš žalvario, snapas ne mažiau kaip 20 cm, srovės intensyvumas ir vandens temperatūra kontroliuojami pakeliama rankenėle, maišytuvas jungiamas lanksčiomis žarnelėmis, kurios įeina į komplektą. Sifonas - atitinkantis praustuvo/plautuvės konstrukciją, plastikinis, su visomis pajungimui reikalingomis komplektuojančiomis detalėmis)</t>
  </si>
</sst>
</file>

<file path=xl/styles.xml><?xml version="1.0" encoding="utf-8"?>
<styleSheet xmlns="http://schemas.openxmlformats.org/spreadsheetml/2006/main">
  <fonts count="24">
    <font>
      <sz val="11"/>
      <color theme="1"/>
      <name val="Calibri"/>
      <family val="2"/>
      <charset val="186"/>
      <scheme val="minor"/>
    </font>
    <font>
      <b/>
      <sz val="12"/>
      <color indexed="8"/>
      <name val="Times New Roman"/>
      <family val="1"/>
      <charset val="186"/>
    </font>
    <font>
      <sz val="12"/>
      <color indexed="8"/>
      <name val="Times New Roman"/>
      <family val="1"/>
      <charset val="186"/>
    </font>
    <font>
      <i/>
      <sz val="12"/>
      <color indexed="8"/>
      <name val="Times New Roman"/>
      <family val="1"/>
      <charset val="186"/>
    </font>
    <font>
      <b/>
      <u/>
      <sz val="12"/>
      <color indexed="8"/>
      <name val="Times New Roman"/>
      <family val="1"/>
      <charset val="186"/>
    </font>
    <font>
      <sz val="12"/>
      <name val="Times New Roman"/>
      <family val="1"/>
      <charset val="186"/>
    </font>
    <font>
      <b/>
      <i/>
      <sz val="12"/>
      <color indexed="8"/>
      <name val="Times New Roman"/>
      <family val="1"/>
      <charset val="186"/>
    </font>
    <font>
      <b/>
      <i/>
      <u/>
      <sz val="12"/>
      <color indexed="8"/>
      <name val="Times New Roman"/>
      <family val="1"/>
      <charset val="186"/>
    </font>
    <font>
      <b/>
      <sz val="12"/>
      <name val="Times New Roman"/>
      <family val="1"/>
      <charset val="186"/>
    </font>
    <font>
      <sz val="12"/>
      <color indexed="8"/>
      <name val="Times New Roman"/>
      <family val="1"/>
      <charset val="186"/>
    </font>
    <font>
      <sz val="11"/>
      <color indexed="8"/>
      <name val="Times New Roman"/>
      <family val="1"/>
      <charset val="186"/>
    </font>
    <font>
      <b/>
      <sz val="11"/>
      <color indexed="8"/>
      <name val="Times New Roman"/>
      <family val="1"/>
      <charset val="186"/>
    </font>
    <font>
      <sz val="14"/>
      <color indexed="8"/>
      <name val="Times New Roman"/>
      <family val="1"/>
      <charset val="186"/>
    </font>
    <font>
      <b/>
      <sz val="14"/>
      <color indexed="8"/>
      <name val="Times New Roman"/>
      <family val="1"/>
      <charset val="186"/>
    </font>
    <font>
      <sz val="11"/>
      <color indexed="8"/>
      <name val="Times New Roman"/>
      <family val="1"/>
    </font>
    <font>
      <sz val="10"/>
      <color indexed="8"/>
      <name val="Times New Roman"/>
      <family val="1"/>
      <charset val="186"/>
    </font>
    <font>
      <sz val="10"/>
      <color indexed="8"/>
      <name val="Times New Roman"/>
      <family val="1"/>
    </font>
    <font>
      <sz val="9"/>
      <name val="Times New Roman"/>
      <family val="1"/>
      <charset val="186"/>
    </font>
    <font>
      <b/>
      <sz val="12"/>
      <name val="Times New Roman"/>
      <family val="1"/>
    </font>
    <font>
      <b/>
      <sz val="12"/>
      <color indexed="10"/>
      <name val="Times New Roman"/>
      <family val="1"/>
    </font>
    <font>
      <b/>
      <sz val="11"/>
      <color indexed="10"/>
      <name val="Times New Roman"/>
      <family val="1"/>
      <charset val="186"/>
    </font>
    <font>
      <sz val="11"/>
      <color indexed="8"/>
      <name val="Times New Roman"/>
      <family val="1"/>
      <charset val="186"/>
    </font>
    <font>
      <i/>
      <sz val="12"/>
      <color indexed="10"/>
      <name val="Times New Roman"/>
      <family val="1"/>
      <charset val="186"/>
    </font>
    <font>
      <sz val="14"/>
      <color indexed="8"/>
      <name val="Calibri"/>
      <family val="2"/>
      <charset val="186"/>
    </font>
  </fonts>
  <fills count="4">
    <fill>
      <patternFill patternType="none"/>
    </fill>
    <fill>
      <patternFill patternType="gray125"/>
    </fill>
    <fill>
      <patternFill patternType="solid">
        <fgColor indexed="9"/>
        <bgColor indexed="64"/>
      </patternFill>
    </fill>
    <fill>
      <patternFill patternType="solid">
        <fgColor indexed="13"/>
        <bgColor indexed="64"/>
      </patternFill>
    </fill>
  </fills>
  <borders count="25">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style="thin">
        <color indexed="64"/>
      </right>
      <top style="thin">
        <color indexed="64"/>
      </top>
      <bottom/>
      <diagonal/>
    </border>
    <border>
      <left style="thin">
        <color indexed="64"/>
      </left>
      <right/>
      <top style="thin">
        <color indexed="64"/>
      </top>
      <bottom style="thin">
        <color indexed="64"/>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diagonal/>
    </border>
    <border>
      <left/>
      <right/>
      <top style="thin">
        <color indexed="64"/>
      </top>
      <bottom style="thin">
        <color indexed="64"/>
      </bottom>
      <diagonal/>
    </border>
    <border>
      <left style="medium">
        <color indexed="64"/>
      </left>
      <right/>
      <top/>
      <bottom/>
      <diagonal/>
    </border>
    <border>
      <left/>
      <right style="medium">
        <color indexed="64"/>
      </right>
      <top/>
      <bottom/>
      <diagonal/>
    </border>
    <border>
      <left/>
      <right/>
      <top/>
      <bottom style="thin">
        <color indexed="64"/>
      </bottom>
      <diagonal/>
    </border>
    <border>
      <left style="thin">
        <color indexed="64"/>
      </left>
      <right/>
      <top/>
      <bottom/>
      <diagonal/>
    </border>
    <border>
      <left style="thin">
        <color indexed="64"/>
      </left>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1">
    <xf numFmtId="0" fontId="0" fillId="0" borderId="0"/>
  </cellStyleXfs>
  <cellXfs count="175">
    <xf numFmtId="0" fontId="0" fillId="0" borderId="0" xfId="0"/>
    <xf numFmtId="0" fontId="2" fillId="0" borderId="0" xfId="0" applyFont="1" applyProtection="1">
      <protection locked="0"/>
    </xf>
    <xf numFmtId="0" fontId="2" fillId="0" borderId="0" xfId="0" applyFont="1" applyBorder="1" applyAlignment="1" applyProtection="1">
      <alignment wrapText="1"/>
      <protection locked="0"/>
    </xf>
    <xf numFmtId="0" fontId="2" fillId="0" borderId="0" xfId="0" applyFont="1" applyBorder="1" applyAlignment="1" applyProtection="1">
      <protection locked="0"/>
    </xf>
    <xf numFmtId="0" fontId="2" fillId="0" borderId="0" xfId="0" applyFont="1" applyBorder="1" applyAlignment="1" applyProtection="1">
      <alignment vertical="center" wrapText="1"/>
      <protection locked="0"/>
    </xf>
    <xf numFmtId="0" fontId="2" fillId="0" borderId="0" xfId="0" applyFont="1" applyBorder="1" applyAlignment="1" applyProtection="1">
      <alignment vertical="center"/>
      <protection locked="0"/>
    </xf>
    <xf numFmtId="0" fontId="1" fillId="0" borderId="0" xfId="0" applyFont="1" applyBorder="1" applyAlignment="1" applyProtection="1">
      <alignment horizontal="left"/>
      <protection locked="0"/>
    </xf>
    <xf numFmtId="0" fontId="2" fillId="0" borderId="0" xfId="0" applyFont="1" applyBorder="1" applyAlignment="1" applyProtection="1">
      <alignment horizontal="center" vertical="center"/>
      <protection locked="0"/>
    </xf>
    <xf numFmtId="0" fontId="2" fillId="0" borderId="0" xfId="0" applyFont="1" applyBorder="1" applyAlignment="1" applyProtection="1">
      <alignment horizontal="left" wrapText="1"/>
      <protection locked="0"/>
    </xf>
    <xf numFmtId="0" fontId="4" fillId="0" borderId="0" xfId="0" applyFont="1" applyAlignment="1" applyProtection="1">
      <alignment vertical="center" wrapText="1"/>
      <protection locked="0"/>
    </xf>
    <xf numFmtId="0" fontId="2" fillId="0" borderId="0" xfId="0" applyFont="1" applyAlignment="1" applyProtection="1">
      <protection locked="0"/>
    </xf>
    <xf numFmtId="0" fontId="0" fillId="0" borderId="0" xfId="0" applyProtection="1">
      <protection locked="0"/>
    </xf>
    <xf numFmtId="0" fontId="2" fillId="0" borderId="0" xfId="0" applyFont="1" applyAlignment="1" applyProtection="1">
      <alignment vertical="center" wrapText="1"/>
      <protection locked="0"/>
    </xf>
    <xf numFmtId="0" fontId="2" fillId="0" borderId="0" xfId="0" applyFont="1" applyAlignment="1" applyProtection="1">
      <alignment vertical="center"/>
      <protection locked="0"/>
    </xf>
    <xf numFmtId="0" fontId="1" fillId="0" borderId="1" xfId="0" applyFont="1" applyBorder="1" applyAlignment="1" applyProtection="1">
      <alignment horizontal="center" vertical="center"/>
      <protection locked="0"/>
    </xf>
    <xf numFmtId="0" fontId="0" fillId="0" borderId="0" xfId="0" applyAlignment="1" applyProtection="1">
      <alignment wrapText="1"/>
      <protection locked="0"/>
    </xf>
    <xf numFmtId="0" fontId="2" fillId="0" borderId="1" xfId="0" applyFont="1" applyBorder="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1" fillId="0" borderId="1" xfId="0" applyFont="1" applyBorder="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1" xfId="0" applyFont="1" applyBorder="1" applyAlignment="1" applyProtection="1">
      <alignment horizontal="center" vertical="center"/>
      <protection locked="0"/>
    </xf>
    <xf numFmtId="0" fontId="2" fillId="0" borderId="0" xfId="0" applyFont="1" applyBorder="1" applyAlignment="1" applyProtection="1">
      <alignment horizontal="center"/>
      <protection locked="0"/>
    </xf>
    <xf numFmtId="0" fontId="2" fillId="0" borderId="0" xfId="0" applyFont="1" applyAlignment="1" applyProtection="1">
      <alignment vertical="center" wrapText="1"/>
      <protection hidden="1"/>
    </xf>
    <xf numFmtId="0" fontId="2" fillId="0" borderId="0" xfId="0" applyFont="1" applyBorder="1" applyAlignment="1" applyProtection="1">
      <alignment horizontal="left" vertical="center" wrapText="1"/>
      <protection locked="0"/>
    </xf>
    <xf numFmtId="0" fontId="2" fillId="0" borderId="0" xfId="0" applyFont="1" applyAlignment="1" applyProtection="1">
      <alignment horizontal="center"/>
      <protection locked="0"/>
    </xf>
    <xf numFmtId="0" fontId="2" fillId="0" borderId="0" xfId="0" applyFont="1" applyBorder="1" applyAlignment="1" applyProtection="1">
      <alignment horizontal="center" vertical="center" wrapText="1"/>
      <protection locked="0"/>
    </xf>
    <xf numFmtId="0" fontId="0" fillId="0" borderId="0" xfId="0" applyAlignment="1" applyProtection="1">
      <alignment horizontal="center"/>
      <protection locked="0"/>
    </xf>
    <xf numFmtId="2" fontId="2" fillId="0" borderId="1" xfId="0" applyNumberFormat="1" applyFont="1" applyBorder="1" applyProtection="1">
      <protection hidden="1"/>
    </xf>
    <xf numFmtId="2" fontId="2" fillId="0" borderId="1" xfId="0" applyNumberFormat="1" applyFont="1" applyBorder="1" applyAlignment="1" applyProtection="1">
      <alignment horizontal="left" vertical="center" wrapText="1"/>
      <protection hidden="1"/>
    </xf>
    <xf numFmtId="0" fontId="5" fillId="0" borderId="1" xfId="0" applyFont="1" applyBorder="1" applyAlignment="1" applyProtection="1">
      <alignment horizontal="center" vertical="center"/>
      <protection hidden="1"/>
    </xf>
    <xf numFmtId="0" fontId="2" fillId="0" borderId="1" xfId="0" applyFont="1" applyBorder="1" applyAlignment="1" applyProtection="1">
      <alignment horizontal="center"/>
      <protection locked="0"/>
    </xf>
    <xf numFmtId="0" fontId="2" fillId="0" borderId="2" xfId="0" applyFont="1" applyBorder="1" applyAlignment="1" applyProtection="1">
      <alignment horizontal="left"/>
      <protection locked="0"/>
    </xf>
    <xf numFmtId="0" fontId="2" fillId="0" borderId="2" xfId="0" applyFont="1" applyBorder="1" applyAlignment="1" applyProtection="1">
      <alignment horizontal="left" wrapText="1"/>
      <protection locked="0"/>
    </xf>
    <xf numFmtId="2" fontId="5" fillId="0" borderId="1" xfId="0" applyNumberFormat="1" applyFont="1" applyBorder="1" applyAlignment="1" applyProtection="1">
      <alignment horizontal="right" vertical="center"/>
      <protection hidden="1"/>
    </xf>
    <xf numFmtId="1" fontId="5" fillId="0" borderId="1" xfId="0" applyNumberFormat="1" applyFont="1" applyBorder="1" applyAlignment="1" applyProtection="1">
      <alignment horizontal="right" vertical="center"/>
      <protection locked="0"/>
    </xf>
    <xf numFmtId="2" fontId="5" fillId="0" borderId="1" xfId="0" applyNumberFormat="1" applyFont="1" applyBorder="1" applyAlignment="1" applyProtection="1">
      <alignment horizontal="right" vertical="center"/>
      <protection locked="0"/>
    </xf>
    <xf numFmtId="0" fontId="2" fillId="0" borderId="1" xfId="0" applyFont="1" applyBorder="1" applyAlignment="1" applyProtection="1">
      <alignment horizontal="center" wrapText="1"/>
      <protection locked="0"/>
    </xf>
    <xf numFmtId="0" fontId="2" fillId="0" borderId="1" xfId="0" applyFont="1" applyBorder="1" applyProtection="1">
      <protection locked="0"/>
    </xf>
    <xf numFmtId="0" fontId="5" fillId="0" borderId="1" xfId="0" applyFont="1" applyBorder="1" applyAlignment="1" applyProtection="1">
      <alignment horizontal="right" vertical="center"/>
      <protection hidden="1"/>
    </xf>
    <xf numFmtId="0" fontId="0" fillId="0" borderId="0" xfId="0" applyFill="1" applyProtection="1">
      <protection locked="0"/>
    </xf>
    <xf numFmtId="0" fontId="10" fillId="0" borderId="0" xfId="0" applyFont="1" applyBorder="1" applyAlignment="1" applyProtection="1">
      <alignment vertical="top"/>
      <protection hidden="1"/>
    </xf>
    <xf numFmtId="0" fontId="10" fillId="0" borderId="1" xfId="0" applyFont="1" applyBorder="1" applyAlignment="1" applyProtection="1">
      <alignment horizontal="center" vertical="top"/>
      <protection locked="0"/>
    </xf>
    <xf numFmtId="0" fontId="9" fillId="0" borderId="3" xfId="0" applyFont="1" applyBorder="1" applyAlignment="1">
      <alignment horizontal="center" vertical="top" wrapText="1"/>
    </xf>
    <xf numFmtId="0" fontId="10" fillId="0" borderId="3" xfId="0" applyFont="1" applyBorder="1" applyAlignment="1" applyProtection="1">
      <alignment horizontal="center" wrapText="1"/>
      <protection locked="0"/>
    </xf>
    <xf numFmtId="0" fontId="11" fillId="0" borderId="0" xfId="0" applyFont="1" applyBorder="1" applyAlignment="1" applyProtection="1">
      <alignment horizontal="center" wrapText="1"/>
      <protection locked="0"/>
    </xf>
    <xf numFmtId="0" fontId="0" fillId="0" borderId="0" xfId="0" applyFont="1" applyProtection="1">
      <protection locked="0"/>
    </xf>
    <xf numFmtId="0" fontId="4" fillId="0" borderId="4" xfId="0" applyFont="1" applyFill="1" applyBorder="1" applyAlignment="1" applyProtection="1">
      <alignment horizontal="left" shrinkToFit="1"/>
      <protection locked="0"/>
    </xf>
    <xf numFmtId="0" fontId="0" fillId="0" borderId="0" xfId="0" applyAlignment="1" applyProtection="1">
      <protection locked="0"/>
    </xf>
    <xf numFmtId="0" fontId="14" fillId="0" borderId="0" xfId="0" applyFont="1" applyBorder="1" applyAlignment="1" applyProtection="1">
      <protection hidden="1"/>
    </xf>
    <xf numFmtId="4" fontId="14" fillId="0" borderId="0" xfId="0" applyNumberFormat="1" applyFont="1" applyBorder="1" applyAlignment="1" applyProtection="1">
      <protection hidden="1"/>
    </xf>
    <xf numFmtId="4" fontId="15" fillId="0" borderId="0" xfId="0" applyNumberFormat="1" applyFont="1" applyBorder="1" applyAlignment="1" applyProtection="1">
      <protection hidden="1"/>
    </xf>
    <xf numFmtId="0" fontId="16" fillId="0" borderId="0" xfId="0" applyFont="1" applyProtection="1">
      <protection hidden="1"/>
    </xf>
    <xf numFmtId="0" fontId="10" fillId="0" borderId="0" xfId="0" applyFont="1" applyBorder="1" applyAlignment="1" applyProtection="1">
      <protection hidden="1"/>
    </xf>
    <xf numFmtId="0" fontId="1" fillId="0" borderId="2" xfId="0" applyFont="1" applyBorder="1" applyAlignment="1" applyProtection="1">
      <alignment horizontal="center" vertical="center" wrapText="1"/>
      <protection locked="0"/>
    </xf>
    <xf numFmtId="0" fontId="17" fillId="0" borderId="0" xfId="0" applyFont="1" applyFill="1" applyBorder="1" applyAlignment="1" applyProtection="1">
      <alignment horizontal="left" vertical="top" wrapText="1"/>
      <protection hidden="1"/>
    </xf>
    <xf numFmtId="0" fontId="10" fillId="0" borderId="2" xfId="0" applyFont="1" applyBorder="1" applyAlignment="1" applyProtection="1">
      <alignment horizontal="center" vertical="center" wrapText="1"/>
      <protection locked="0"/>
    </xf>
    <xf numFmtId="0" fontId="11" fillId="0" borderId="0" xfId="0" applyFont="1" applyBorder="1" applyAlignment="1" applyProtection="1">
      <protection hidden="1"/>
    </xf>
    <xf numFmtId="0" fontId="21" fillId="0" borderId="0" xfId="0" applyFont="1" applyBorder="1" applyAlignment="1" applyProtection="1">
      <alignment vertical="top"/>
      <protection hidden="1"/>
    </xf>
    <xf numFmtId="0" fontId="21" fillId="0" borderId="1" xfId="0" applyFont="1" applyBorder="1" applyAlignment="1" applyProtection="1">
      <alignment horizontal="left" vertical="top"/>
      <protection hidden="1"/>
    </xf>
    <xf numFmtId="2" fontId="11" fillId="0" borderId="0" xfId="0" applyNumberFormat="1" applyFont="1" applyBorder="1" applyAlignment="1" applyProtection="1">
      <alignment vertical="top"/>
      <protection hidden="1"/>
    </xf>
    <xf numFmtId="0" fontId="21" fillId="0" borderId="0" xfId="0" applyFont="1" applyProtection="1">
      <protection locked="0"/>
    </xf>
    <xf numFmtId="0" fontId="21" fillId="0" borderId="5" xfId="0" applyFont="1" applyBorder="1" applyAlignment="1" applyProtection="1">
      <alignment horizontal="left" vertical="top"/>
      <protection hidden="1"/>
    </xf>
    <xf numFmtId="0" fontId="9" fillId="0" borderId="6" xfId="0" applyFont="1" applyBorder="1" applyAlignment="1" applyProtection="1">
      <alignment vertical="top" wrapText="1"/>
      <protection hidden="1"/>
    </xf>
    <xf numFmtId="2" fontId="9" fillId="2" borderId="7" xfId="0" applyNumberFormat="1" applyFont="1" applyFill="1" applyBorder="1" applyAlignment="1" applyProtection="1">
      <alignment horizontal="center" vertical="center" wrapText="1"/>
      <protection hidden="1"/>
    </xf>
    <xf numFmtId="2" fontId="2" fillId="0" borderId="5" xfId="0" applyNumberFormat="1" applyFont="1" applyBorder="1" applyAlignment="1" applyProtection="1">
      <alignment vertical="center"/>
      <protection locked="0"/>
    </xf>
    <xf numFmtId="2" fontId="2" fillId="0" borderId="5" xfId="0" applyNumberFormat="1" applyFont="1" applyBorder="1" applyAlignment="1" applyProtection="1">
      <alignment vertical="center"/>
      <protection hidden="1"/>
    </xf>
    <xf numFmtId="0" fontId="5" fillId="3" borderId="1" xfId="0" applyFont="1" applyFill="1" applyBorder="1" applyAlignment="1" applyProtection="1">
      <alignment horizontal="center" vertical="center"/>
      <protection hidden="1"/>
    </xf>
    <xf numFmtId="0" fontId="23" fillId="0" borderId="0" xfId="0" applyFont="1" applyProtection="1">
      <protection locked="0"/>
    </xf>
    <xf numFmtId="0" fontId="23" fillId="0" borderId="0" xfId="0" applyFont="1" applyAlignment="1" applyProtection="1">
      <protection locked="0"/>
    </xf>
    <xf numFmtId="0" fontId="0" fillId="0" borderId="0" xfId="0" applyBorder="1" applyProtection="1">
      <protection locked="0"/>
    </xf>
    <xf numFmtId="2" fontId="5" fillId="0" borderId="8" xfId="0" applyNumberFormat="1" applyFont="1" applyBorder="1" applyAlignment="1" applyProtection="1">
      <alignment horizontal="right" vertical="center"/>
      <protection hidden="1"/>
    </xf>
    <xf numFmtId="2" fontId="2" fillId="0" borderId="5" xfId="0" applyNumberFormat="1" applyFont="1" applyBorder="1" applyAlignment="1" applyProtection="1">
      <alignment horizontal="left" vertical="center" wrapText="1"/>
      <protection hidden="1"/>
    </xf>
    <xf numFmtId="0" fontId="5" fillId="0" borderId="8" xfId="0" applyFont="1" applyBorder="1" applyAlignment="1" applyProtection="1">
      <alignment horizontal="left" vertical="center" wrapText="1"/>
      <protection hidden="1"/>
    </xf>
    <xf numFmtId="0" fontId="5" fillId="0" borderId="2" xfId="0" applyFont="1" applyBorder="1" applyAlignment="1" applyProtection="1">
      <alignment horizontal="left" vertical="center" wrapText="1"/>
      <protection hidden="1"/>
    </xf>
    <xf numFmtId="0" fontId="5" fillId="2" borderId="8" xfId="0" applyFont="1" applyFill="1" applyBorder="1" applyAlignment="1" applyProtection="1">
      <alignment horizontal="left" vertical="center" wrapText="1"/>
      <protection hidden="1"/>
    </xf>
    <xf numFmtId="0" fontId="5" fillId="2" borderId="2" xfId="0" applyFont="1" applyFill="1" applyBorder="1" applyAlignment="1" applyProtection="1">
      <alignment horizontal="left" vertical="center" wrapText="1"/>
      <protection hidden="1"/>
    </xf>
    <xf numFmtId="0" fontId="18" fillId="0" borderId="8" xfId="0" applyFont="1" applyBorder="1" applyAlignment="1" applyProtection="1">
      <alignment horizontal="left" vertical="center"/>
      <protection hidden="1"/>
    </xf>
    <xf numFmtId="0" fontId="5" fillId="0" borderId="15" xfId="0" applyFont="1" applyBorder="1" applyAlignment="1" applyProtection="1">
      <alignment horizontal="left" vertical="center"/>
      <protection hidden="1"/>
    </xf>
    <xf numFmtId="0" fontId="5" fillId="0" borderId="2" xfId="0" applyFont="1" applyBorder="1" applyAlignment="1" applyProtection="1">
      <alignment horizontal="left" vertical="center"/>
      <protection hidden="1"/>
    </xf>
    <xf numFmtId="0" fontId="18" fillId="0" borderId="15" xfId="0" applyFont="1" applyBorder="1" applyAlignment="1" applyProtection="1">
      <alignment horizontal="left" vertical="center"/>
      <protection hidden="1"/>
    </xf>
    <xf numFmtId="0" fontId="18" fillId="0" borderId="2" xfId="0" applyFont="1" applyBorder="1" applyAlignment="1" applyProtection="1">
      <alignment horizontal="left" vertical="center"/>
      <protection hidden="1"/>
    </xf>
    <xf numFmtId="0" fontId="5" fillId="3" borderId="8" xfId="0" applyFont="1" applyFill="1" applyBorder="1" applyAlignment="1" applyProtection="1">
      <alignment horizontal="left" vertical="center" wrapText="1"/>
      <protection hidden="1"/>
    </xf>
    <xf numFmtId="0" fontId="5" fillId="3" borderId="2" xfId="0" applyFont="1" applyFill="1" applyBorder="1" applyAlignment="1" applyProtection="1">
      <alignment horizontal="left" vertical="center" wrapText="1"/>
      <protection hidden="1"/>
    </xf>
    <xf numFmtId="0" fontId="1" fillId="0" borderId="5" xfId="0" applyFont="1" applyBorder="1" applyAlignment="1" applyProtection="1">
      <alignment horizontal="center" vertical="center" wrapText="1"/>
      <protection locked="0"/>
    </xf>
    <xf numFmtId="0" fontId="1" fillId="0" borderId="3" xfId="0" applyFont="1" applyBorder="1" applyAlignment="1" applyProtection="1">
      <alignment horizontal="center" vertical="center" wrapText="1"/>
      <protection locked="0"/>
    </xf>
    <xf numFmtId="0" fontId="1" fillId="0" borderId="1" xfId="0" applyFont="1" applyBorder="1" applyAlignment="1" applyProtection="1">
      <alignment horizontal="center" vertical="center" wrapText="1"/>
      <protection locked="0"/>
    </xf>
    <xf numFmtId="0" fontId="2" fillId="0" borderId="1" xfId="0" applyFont="1" applyBorder="1" applyAlignment="1" applyProtection="1">
      <alignment horizontal="center" vertical="center" wrapText="1"/>
      <protection locked="0"/>
    </xf>
    <xf numFmtId="0" fontId="2" fillId="0" borderId="0" xfId="0" applyFont="1" applyAlignment="1" applyProtection="1">
      <alignment horizontal="left" vertical="center" wrapText="1"/>
      <protection locked="0"/>
    </xf>
    <xf numFmtId="0" fontId="10" fillId="0" borderId="1" xfId="0" applyFont="1" applyBorder="1" applyAlignment="1" applyProtection="1">
      <alignment horizontal="center" vertical="center" wrapText="1"/>
      <protection locked="0"/>
    </xf>
    <xf numFmtId="0" fontId="11" fillId="0" borderId="0" xfId="0" applyFont="1" applyBorder="1" applyAlignment="1" applyProtection="1">
      <alignment horizontal="left" vertical="top"/>
      <protection hidden="1"/>
    </xf>
    <xf numFmtId="0" fontId="2" fillId="0" borderId="4" xfId="0" applyFont="1" applyBorder="1" applyAlignment="1" applyProtection="1">
      <alignment horizontal="left" vertical="center" wrapText="1"/>
      <protection locked="0"/>
    </xf>
    <xf numFmtId="0" fontId="2" fillId="0" borderId="0" xfId="0" applyFont="1" applyBorder="1" applyAlignment="1" applyProtection="1">
      <alignment horizontal="left" vertical="center" wrapText="1"/>
      <protection locked="0"/>
    </xf>
    <xf numFmtId="0" fontId="2" fillId="0" borderId="8" xfId="0" applyFont="1" applyBorder="1" applyAlignment="1" applyProtection="1">
      <alignment horizontal="center" wrapText="1"/>
      <protection locked="0"/>
    </xf>
    <xf numFmtId="0" fontId="2" fillId="0" borderId="15" xfId="0" applyFont="1" applyBorder="1" applyAlignment="1" applyProtection="1">
      <alignment horizontal="center" wrapText="1"/>
      <protection locked="0"/>
    </xf>
    <xf numFmtId="0" fontId="2" fillId="0" borderId="2" xfId="0" applyFont="1" applyBorder="1" applyAlignment="1" applyProtection="1">
      <alignment horizontal="center" wrapText="1"/>
      <protection locked="0"/>
    </xf>
    <xf numFmtId="0" fontId="9" fillId="0" borderId="1" xfId="0" applyFont="1" applyBorder="1" applyAlignment="1">
      <alignment horizontal="center" vertical="top" wrapText="1"/>
    </xf>
    <xf numFmtId="0" fontId="4" fillId="3" borderId="4" xfId="0" applyFont="1" applyFill="1" applyBorder="1" applyAlignment="1" applyProtection="1">
      <alignment horizontal="left" shrinkToFit="1"/>
      <protection locked="0"/>
    </xf>
    <xf numFmtId="0" fontId="2" fillId="0" borderId="1" xfId="0" applyFont="1" applyBorder="1" applyAlignment="1" applyProtection="1">
      <alignment horizontal="center" wrapText="1"/>
      <protection locked="0"/>
    </xf>
    <xf numFmtId="0" fontId="2" fillId="0" borderId="1" xfId="0" applyFont="1" applyBorder="1" applyAlignment="1" applyProtection="1">
      <alignment horizontal="left" vertical="center" wrapText="1"/>
      <protection locked="0"/>
    </xf>
    <xf numFmtId="0" fontId="2" fillId="0" borderId="8" xfId="0" applyFont="1" applyBorder="1" applyAlignment="1" applyProtection="1">
      <alignment horizontal="left" vertical="center" wrapText="1"/>
      <protection locked="0"/>
    </xf>
    <xf numFmtId="0" fontId="2" fillId="0" borderId="1" xfId="0" applyFont="1" applyBorder="1" applyAlignment="1" applyProtection="1">
      <alignment horizontal="left" wrapText="1"/>
      <protection locked="0"/>
    </xf>
    <xf numFmtId="0" fontId="2" fillId="0" borderId="8" xfId="0" applyFont="1" applyBorder="1" applyAlignment="1" applyProtection="1">
      <alignment horizontal="left" wrapText="1"/>
      <protection locked="0"/>
    </xf>
    <xf numFmtId="0" fontId="2" fillId="0" borderId="15" xfId="0" applyFont="1" applyBorder="1" applyAlignment="1" applyProtection="1">
      <alignment horizontal="left" wrapText="1"/>
      <protection locked="0"/>
    </xf>
    <xf numFmtId="0" fontId="2" fillId="0" borderId="2" xfId="0" applyFont="1" applyBorder="1" applyAlignment="1" applyProtection="1">
      <alignment horizontal="left" wrapText="1"/>
      <protection locked="0"/>
    </xf>
    <xf numFmtId="0" fontId="1" fillId="0" borderId="0" xfId="0" applyFont="1" applyBorder="1" applyAlignment="1" applyProtection="1">
      <alignment horizontal="left" vertical="center" wrapText="1"/>
      <protection locked="0"/>
    </xf>
    <xf numFmtId="0" fontId="2" fillId="0" borderId="8" xfId="0" applyFont="1" applyBorder="1" applyAlignment="1" applyProtection="1">
      <alignment horizontal="center" vertical="center" wrapText="1"/>
      <protection locked="0"/>
    </xf>
    <xf numFmtId="0" fontId="2" fillId="0" borderId="15" xfId="0" applyFont="1" applyBorder="1" applyAlignment="1" applyProtection="1">
      <alignment horizontal="center" vertical="center" wrapText="1"/>
      <protection locked="0"/>
    </xf>
    <xf numFmtId="0" fontId="2" fillId="0" borderId="2" xfId="0" applyFont="1" applyBorder="1" applyAlignment="1" applyProtection="1">
      <alignment horizontal="center" vertical="center" wrapText="1"/>
      <protection locked="0"/>
    </xf>
    <xf numFmtId="0" fontId="5" fillId="0" borderId="0" xfId="0" applyFont="1" applyAlignment="1" applyProtection="1">
      <alignment horizontal="left" vertical="center"/>
      <protection locked="0"/>
    </xf>
    <xf numFmtId="0" fontId="2" fillId="0" borderId="4" xfId="0" applyFont="1" applyBorder="1" applyAlignment="1" applyProtection="1">
      <alignment horizontal="center" vertical="center" wrapText="1"/>
      <protection locked="0"/>
    </xf>
    <xf numFmtId="0" fontId="5" fillId="0" borderId="0" xfId="0" applyFont="1" applyAlignment="1" applyProtection="1">
      <alignment horizontal="left" vertical="center" wrapText="1"/>
      <protection locked="0"/>
    </xf>
    <xf numFmtId="0" fontId="2" fillId="0" borderId="0" xfId="0" applyFont="1" applyAlignment="1" applyProtection="1">
      <alignment horizontal="right" vertical="center"/>
      <protection locked="0"/>
    </xf>
    <xf numFmtId="0" fontId="2" fillId="0" borderId="19" xfId="0" applyFont="1" applyBorder="1" applyAlignment="1" applyProtection="1">
      <alignment horizontal="left" vertical="center" wrapText="1"/>
      <protection locked="0"/>
    </xf>
    <xf numFmtId="0" fontId="3" fillId="0" borderId="0" xfId="0" applyFont="1" applyAlignment="1" applyProtection="1">
      <alignment horizontal="left" vertical="top" wrapText="1"/>
      <protection locked="0"/>
    </xf>
    <xf numFmtId="0" fontId="1" fillId="0" borderId="18" xfId="0" applyFont="1" applyBorder="1" applyAlignment="1" applyProtection="1">
      <alignment horizontal="left"/>
      <protection locked="0"/>
    </xf>
    <xf numFmtId="0" fontId="1" fillId="0" borderId="20" xfId="0" applyFont="1" applyBorder="1" applyAlignment="1" applyProtection="1">
      <alignment horizontal="center" vertical="center" wrapText="1"/>
      <protection locked="0"/>
    </xf>
    <xf numFmtId="0" fontId="1" fillId="0" borderId="7" xfId="0" applyFont="1" applyBorder="1" applyAlignment="1" applyProtection="1">
      <alignment horizontal="center" vertical="center" wrapText="1"/>
      <protection locked="0"/>
    </xf>
    <xf numFmtId="0" fontId="1" fillId="0" borderId="23" xfId="0" applyFont="1" applyBorder="1" applyAlignment="1" applyProtection="1">
      <alignment horizontal="center" vertical="center" wrapText="1"/>
      <protection locked="0"/>
    </xf>
    <xf numFmtId="0" fontId="1" fillId="0" borderId="24" xfId="0" applyFont="1" applyBorder="1" applyAlignment="1" applyProtection="1">
      <alignment horizontal="center" vertical="center" wrapText="1"/>
      <protection locked="0"/>
    </xf>
    <xf numFmtId="0" fontId="8" fillId="0" borderId="8" xfId="0" applyFont="1" applyBorder="1" applyAlignment="1" applyProtection="1">
      <alignment horizontal="left" vertical="center"/>
      <protection hidden="1"/>
    </xf>
    <xf numFmtId="0" fontId="8" fillId="0" borderId="15" xfId="0" applyFont="1" applyBorder="1" applyAlignment="1" applyProtection="1">
      <alignment horizontal="left" vertical="center"/>
      <protection hidden="1"/>
    </xf>
    <xf numFmtId="0" fontId="8" fillId="0" borderId="2" xfId="0" applyFont="1" applyBorder="1" applyAlignment="1" applyProtection="1">
      <alignment horizontal="left" vertical="center"/>
      <protection hidden="1"/>
    </xf>
    <xf numFmtId="0" fontId="1" fillId="0" borderId="8" xfId="0" applyFont="1" applyBorder="1" applyAlignment="1" applyProtection="1">
      <alignment horizontal="left" vertical="center" wrapText="1"/>
      <protection locked="0"/>
    </xf>
    <xf numFmtId="0" fontId="1" fillId="0" borderId="15" xfId="0" applyFont="1" applyBorder="1" applyAlignment="1" applyProtection="1">
      <alignment horizontal="left" vertical="center" wrapText="1"/>
      <protection locked="0"/>
    </xf>
    <xf numFmtId="0" fontId="1" fillId="0" borderId="2" xfId="0" applyFont="1" applyBorder="1" applyAlignment="1" applyProtection="1">
      <alignment horizontal="left" vertical="center" wrapText="1"/>
      <protection locked="0"/>
    </xf>
    <xf numFmtId="14" fontId="2" fillId="0" borderId="18" xfId="0" applyNumberFormat="1" applyFont="1" applyBorder="1" applyAlignment="1" applyProtection="1">
      <alignment horizontal="center" vertical="center" wrapText="1"/>
      <protection locked="0"/>
    </xf>
    <xf numFmtId="0" fontId="2" fillId="0" borderId="18" xfId="0" applyFont="1" applyBorder="1" applyAlignment="1" applyProtection="1">
      <alignment horizontal="center" vertical="center" wrapText="1"/>
      <protection locked="0"/>
    </xf>
    <xf numFmtId="0" fontId="2" fillId="0" borderId="0" xfId="0" applyFont="1" applyAlignment="1" applyProtection="1">
      <alignment horizontal="left" vertical="top" wrapText="1"/>
      <protection locked="0"/>
    </xf>
    <xf numFmtId="0" fontId="1" fillId="0" borderId="18" xfId="0" applyFont="1" applyBorder="1" applyAlignment="1" applyProtection="1">
      <alignment horizontal="right" vertical="center" wrapText="1"/>
      <protection locked="0"/>
    </xf>
    <xf numFmtId="0" fontId="2" fillId="0" borderId="1" xfId="0" applyFont="1" applyBorder="1" applyAlignment="1" applyProtection="1">
      <alignment horizontal="left" vertical="center"/>
      <protection locked="0"/>
    </xf>
    <xf numFmtId="0" fontId="2" fillId="0" borderId="8" xfId="0" applyFont="1" applyBorder="1" applyAlignment="1" applyProtection="1">
      <alignment horizontal="left" vertical="center"/>
      <protection locked="0"/>
    </xf>
    <xf numFmtId="0" fontId="2" fillId="0" borderId="15" xfId="0" applyFont="1" applyBorder="1" applyAlignment="1" applyProtection="1">
      <alignment horizontal="left" vertical="center" wrapText="1"/>
      <protection locked="0"/>
    </xf>
    <xf numFmtId="0" fontId="2" fillId="0" borderId="2" xfId="0" applyFont="1" applyBorder="1" applyAlignment="1" applyProtection="1">
      <alignment horizontal="left" vertical="center" wrapText="1"/>
      <protection locked="0"/>
    </xf>
    <xf numFmtId="0" fontId="2" fillId="0" borderId="0" xfId="0" applyFont="1" applyAlignment="1" applyProtection="1">
      <alignment horizontal="left" vertical="center"/>
      <protection locked="0"/>
    </xf>
    <xf numFmtId="0" fontId="2" fillId="0" borderId="0" xfId="0" applyFont="1" applyAlignment="1" applyProtection="1">
      <alignment horizontal="center" vertical="center"/>
      <protection locked="0"/>
    </xf>
    <xf numFmtId="0" fontId="2" fillId="0" borderId="0" xfId="0" applyFont="1" applyAlignment="1" applyProtection="1">
      <alignment horizontal="center" vertical="center" wrapText="1"/>
      <protection locked="0"/>
    </xf>
    <xf numFmtId="0" fontId="1" fillId="0" borderId="0" xfId="0" applyFont="1" applyAlignment="1" applyProtection="1">
      <alignment horizontal="center" vertical="center" wrapText="1"/>
      <protection locked="0"/>
    </xf>
    <xf numFmtId="0" fontId="2" fillId="0" borderId="0" xfId="0" applyFont="1" applyAlignment="1" applyProtection="1">
      <alignment horizontal="left" wrapText="1"/>
      <protection locked="0"/>
    </xf>
    <xf numFmtId="0" fontId="1" fillId="0" borderId="0" xfId="0" applyFont="1" applyBorder="1" applyAlignment="1" applyProtection="1">
      <alignment horizontal="left"/>
      <protection locked="0"/>
    </xf>
    <xf numFmtId="0" fontId="17" fillId="0" borderId="0" xfId="0" applyFont="1" applyFill="1" applyBorder="1" applyAlignment="1" applyProtection="1">
      <alignment horizontal="left" vertical="top" wrapText="1"/>
      <protection hidden="1"/>
    </xf>
    <xf numFmtId="0" fontId="10" fillId="0" borderId="1" xfId="0" applyFont="1" applyBorder="1" applyAlignment="1" applyProtection="1">
      <alignment horizontal="center" vertical="top" wrapText="1"/>
      <protection locked="0"/>
    </xf>
    <xf numFmtId="0" fontId="10" fillId="0" borderId="8" xfId="0" applyFont="1" applyBorder="1" applyAlignment="1" applyProtection="1">
      <alignment horizontal="center" vertical="center" wrapText="1"/>
      <protection locked="0"/>
    </xf>
    <xf numFmtId="0" fontId="10" fillId="0" borderId="2" xfId="0" applyFont="1" applyBorder="1" applyAlignment="1" applyProtection="1">
      <alignment horizontal="center" vertical="center" wrapText="1"/>
      <protection locked="0"/>
    </xf>
    <xf numFmtId="0" fontId="1" fillId="0" borderId="8" xfId="0" applyFont="1" applyBorder="1" applyAlignment="1" applyProtection="1">
      <alignment horizontal="right" vertical="center" wrapText="1"/>
      <protection locked="0"/>
    </xf>
    <xf numFmtId="0" fontId="1" fillId="0" borderId="15" xfId="0" applyFont="1" applyBorder="1" applyAlignment="1" applyProtection="1">
      <alignment horizontal="right" vertical="center" wrapText="1"/>
      <protection locked="0"/>
    </xf>
    <xf numFmtId="0" fontId="1" fillId="0" borderId="2" xfId="0" applyFont="1" applyBorder="1" applyAlignment="1" applyProtection="1">
      <alignment horizontal="right" vertical="center" wrapText="1"/>
      <protection locked="0"/>
    </xf>
    <xf numFmtId="0" fontId="11" fillId="0" borderId="0" xfId="0" applyFont="1" applyBorder="1" applyAlignment="1" applyProtection="1">
      <alignment horizontal="left"/>
      <protection hidden="1"/>
    </xf>
    <xf numFmtId="0" fontId="21" fillId="0" borderId="1" xfId="0" applyFont="1" applyBorder="1" applyAlignment="1" applyProtection="1">
      <alignment horizontal="center" vertical="top"/>
      <protection hidden="1"/>
    </xf>
    <xf numFmtId="0" fontId="2" fillId="0" borderId="4" xfId="0" applyFont="1" applyBorder="1" applyAlignment="1" applyProtection="1">
      <alignment horizontal="left" vertical="top" wrapText="1"/>
      <protection locked="0"/>
    </xf>
    <xf numFmtId="0" fontId="2" fillId="0" borderId="0" xfId="0" applyFont="1" applyBorder="1" applyAlignment="1" applyProtection="1">
      <alignment horizontal="left" vertical="top" wrapText="1"/>
      <protection locked="0"/>
    </xf>
    <xf numFmtId="0" fontId="1" fillId="0" borderId="0" xfId="0" applyFont="1" applyBorder="1" applyAlignment="1" applyProtection="1">
      <alignment horizontal="left" wrapText="1"/>
      <protection locked="0"/>
    </xf>
    <xf numFmtId="0" fontId="2" fillId="0" borderId="0" xfId="0" applyFont="1" applyAlignment="1" applyProtection="1">
      <alignment horizontal="left"/>
      <protection locked="0"/>
    </xf>
    <xf numFmtId="0" fontId="3" fillId="0" borderId="0" xfId="0" applyFont="1" applyBorder="1" applyAlignment="1" applyProtection="1">
      <alignment horizontal="left" vertical="top" wrapText="1"/>
      <protection hidden="1"/>
    </xf>
    <xf numFmtId="0" fontId="2" fillId="0" borderId="0" xfId="0" applyFont="1" applyBorder="1" applyAlignment="1" applyProtection="1">
      <alignment horizontal="left" vertical="top" wrapText="1"/>
      <protection hidden="1"/>
    </xf>
    <xf numFmtId="0" fontId="12" fillId="0" borderId="14" xfId="0" applyFont="1" applyBorder="1" applyAlignment="1" applyProtection="1">
      <alignment horizontal="left" vertical="top"/>
      <protection locked="0"/>
    </xf>
    <xf numFmtId="0" fontId="12" fillId="0" borderId="9" xfId="0" applyFont="1" applyBorder="1" applyAlignment="1" applyProtection="1">
      <alignment horizontal="left" vertical="top"/>
      <protection locked="0"/>
    </xf>
    <xf numFmtId="0" fontId="12" fillId="0" borderId="10" xfId="0" applyFont="1" applyBorder="1" applyAlignment="1" applyProtection="1">
      <alignment horizontal="left" vertical="top"/>
      <protection locked="0"/>
    </xf>
    <xf numFmtId="0" fontId="12" fillId="0" borderId="16" xfId="0" applyFont="1" applyBorder="1" applyAlignment="1" applyProtection="1">
      <alignment horizontal="left" vertical="top"/>
      <protection locked="0"/>
    </xf>
    <xf numFmtId="0" fontId="12" fillId="0" borderId="0" xfId="0" applyFont="1" applyBorder="1" applyAlignment="1" applyProtection="1">
      <alignment horizontal="left" vertical="top"/>
      <protection locked="0"/>
    </xf>
    <xf numFmtId="0" fontId="12" fillId="0" borderId="17" xfId="0" applyFont="1" applyBorder="1" applyAlignment="1" applyProtection="1">
      <alignment horizontal="left" vertical="top"/>
      <protection locked="0"/>
    </xf>
    <xf numFmtId="0" fontId="12" fillId="0" borderId="11" xfId="0" applyFont="1" applyBorder="1" applyAlignment="1" applyProtection="1">
      <alignment horizontal="left" vertical="top"/>
      <protection locked="0"/>
    </xf>
    <xf numFmtId="0" fontId="12" fillId="0" borderId="12" xfId="0" applyFont="1" applyBorder="1" applyAlignment="1" applyProtection="1">
      <alignment horizontal="left" vertical="top"/>
      <protection locked="0"/>
    </xf>
    <xf numFmtId="0" fontId="12" fillId="0" borderId="13" xfId="0" applyFont="1" applyBorder="1" applyAlignment="1" applyProtection="1">
      <alignment horizontal="left" vertical="top"/>
      <protection locked="0"/>
    </xf>
    <xf numFmtId="0" fontId="12" fillId="3" borderId="14" xfId="0" applyFont="1" applyFill="1" applyBorder="1" applyAlignment="1" applyProtection="1">
      <alignment horizontal="left" vertical="top" wrapText="1"/>
      <protection locked="0"/>
    </xf>
    <xf numFmtId="0" fontId="12" fillId="3" borderId="9" xfId="0" applyFont="1" applyFill="1" applyBorder="1" applyAlignment="1" applyProtection="1">
      <alignment horizontal="left" vertical="top" wrapText="1"/>
      <protection locked="0"/>
    </xf>
    <xf numFmtId="0" fontId="12" fillId="3" borderId="10" xfId="0" applyFont="1" applyFill="1" applyBorder="1" applyAlignment="1" applyProtection="1">
      <alignment horizontal="left" vertical="top" wrapText="1"/>
      <protection locked="0"/>
    </xf>
    <xf numFmtId="0" fontId="12" fillId="3" borderId="11" xfId="0" applyFont="1" applyFill="1" applyBorder="1" applyAlignment="1" applyProtection="1">
      <alignment horizontal="left" vertical="top" wrapText="1"/>
      <protection locked="0"/>
    </xf>
    <xf numFmtId="0" fontId="12" fillId="3" borderId="12" xfId="0" applyFont="1" applyFill="1" applyBorder="1" applyAlignment="1" applyProtection="1">
      <alignment horizontal="left" vertical="top" wrapText="1"/>
      <protection locked="0"/>
    </xf>
    <xf numFmtId="0" fontId="12" fillId="3" borderId="13" xfId="0" applyFont="1" applyFill="1" applyBorder="1" applyAlignment="1" applyProtection="1">
      <alignment horizontal="left" vertical="top" wrapText="1"/>
      <protection locked="0"/>
    </xf>
    <xf numFmtId="2" fontId="9" fillId="0" borderId="20" xfId="0" applyNumberFormat="1" applyFont="1" applyBorder="1" applyAlignment="1" applyProtection="1">
      <alignment horizontal="center" vertical="center" wrapText="1"/>
      <protection hidden="1"/>
    </xf>
    <xf numFmtId="2" fontId="9" fillId="0" borderId="7" xfId="0" applyNumberFormat="1" applyFont="1" applyBorder="1" applyAlignment="1" applyProtection="1">
      <alignment horizontal="center" vertical="center" wrapText="1"/>
      <protection hidden="1"/>
    </xf>
    <xf numFmtId="2" fontId="12" fillId="0" borderId="21" xfId="0" applyNumberFormat="1" applyFont="1" applyBorder="1" applyAlignment="1" applyProtection="1">
      <alignment horizontal="center" vertical="top" wrapText="1"/>
      <protection locked="0"/>
    </xf>
    <xf numFmtId="2" fontId="12" fillId="0" borderId="22" xfId="0" applyNumberFormat="1" applyFont="1" applyBorder="1" applyAlignment="1" applyProtection="1">
      <alignment horizontal="center" vertical="top" wrapText="1"/>
      <protection locked="0"/>
    </xf>
    <xf numFmtId="0" fontId="13" fillId="0" borderId="14" xfId="0" applyFont="1" applyBorder="1" applyAlignment="1" applyProtection="1">
      <alignment horizontal="left" vertical="center" wrapText="1"/>
      <protection locked="0"/>
    </xf>
    <xf numFmtId="0" fontId="13" fillId="0" borderId="9" xfId="0" applyFont="1" applyBorder="1" applyAlignment="1" applyProtection="1">
      <alignment horizontal="left" vertical="center" wrapText="1"/>
      <protection locked="0"/>
    </xf>
  </cellXfs>
  <cellStyles count="1">
    <cellStyle name="Normal" xfId="0" builtinId="0"/>
  </cellStyles>
  <dxfs count="0"/>
  <tableStyles count="0" defaultTableStyle="TableStyleMedium2" defaultPivotStyle="PivotStyleLight16"/>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R305"/>
  <sheetViews>
    <sheetView tabSelected="1" topLeftCell="A232" zoomScale="115" zoomScaleNormal="115" zoomScaleSheetLayoutView="80" zoomScalePageLayoutView="75" workbookViewId="0">
      <selection activeCell="G115" sqref="G115"/>
    </sheetView>
  </sheetViews>
  <sheetFormatPr defaultColWidth="9.109375" defaultRowHeight="14.4"/>
  <cols>
    <col min="1" max="1" width="5.88671875" style="11" customWidth="1"/>
    <col min="2" max="2" width="33.109375" style="11" customWidth="1"/>
    <col min="3" max="3" width="39" style="11" customWidth="1"/>
    <col min="4" max="4" width="11.88671875" style="11" customWidth="1"/>
    <col min="5" max="5" width="10.88671875" style="11" customWidth="1"/>
    <col min="6" max="6" width="8.5546875" style="11" customWidth="1"/>
    <col min="7" max="7" width="13.88671875" style="11" customWidth="1"/>
    <col min="8" max="8" width="14.6640625" style="11" customWidth="1"/>
    <col min="9" max="9" width="16.5546875" style="11" customWidth="1"/>
    <col min="10" max="10" width="13.44140625" style="11" customWidth="1"/>
    <col min="11" max="16384" width="9.109375" style="11"/>
  </cols>
  <sheetData>
    <row r="1" spans="1:10" ht="15.6">
      <c r="A1" s="111" t="s">
        <v>151</v>
      </c>
      <c r="B1" s="111"/>
      <c r="C1" s="111"/>
      <c r="D1" s="111"/>
      <c r="E1" s="111"/>
      <c r="F1" s="111"/>
      <c r="G1" s="111"/>
      <c r="H1" s="111"/>
      <c r="I1" s="111"/>
      <c r="J1" s="10"/>
    </row>
    <row r="2" spans="1:10" ht="15.6">
      <c r="A2" s="1"/>
      <c r="B2" s="1"/>
      <c r="C2" s="1"/>
      <c r="D2" s="1"/>
      <c r="E2" s="1"/>
      <c r="F2" s="1"/>
      <c r="G2" s="1"/>
      <c r="H2" s="1"/>
      <c r="I2" s="1"/>
      <c r="J2" s="1"/>
    </row>
    <row r="3" spans="1:10" ht="15.6">
      <c r="A3" s="1"/>
      <c r="B3" s="1"/>
      <c r="C3" s="1"/>
      <c r="D3" s="1"/>
      <c r="E3" s="1"/>
      <c r="F3" s="1"/>
      <c r="G3" s="1"/>
      <c r="H3" s="1"/>
      <c r="I3" s="1"/>
      <c r="J3" s="1"/>
    </row>
    <row r="4" spans="1:10" ht="15.6">
      <c r="A4" s="134" t="s">
        <v>2</v>
      </c>
      <c r="B4" s="134"/>
      <c r="C4" s="134"/>
      <c r="D4" s="134"/>
      <c r="E4" s="134"/>
      <c r="F4" s="134"/>
      <c r="G4" s="134"/>
      <c r="H4" s="134"/>
      <c r="I4" s="134"/>
      <c r="J4" s="10"/>
    </row>
    <row r="5" spans="1:10" ht="21.75" customHeight="1">
      <c r="A5" s="134" t="s">
        <v>128</v>
      </c>
      <c r="B5" s="134"/>
      <c r="C5" s="134"/>
      <c r="D5" s="134"/>
      <c r="E5" s="134"/>
      <c r="F5" s="134"/>
      <c r="G5" s="134"/>
      <c r="H5" s="134"/>
      <c r="I5" s="134"/>
      <c r="J5" s="10"/>
    </row>
    <row r="6" spans="1:10" ht="15.6">
      <c r="A6" s="1"/>
      <c r="B6" s="1"/>
      <c r="C6" s="1"/>
      <c r="D6" s="1"/>
      <c r="E6" s="1"/>
      <c r="F6" s="1"/>
      <c r="G6" s="1"/>
      <c r="H6" s="1"/>
      <c r="I6" s="1"/>
      <c r="J6" s="1"/>
    </row>
    <row r="7" spans="1:10" s="1" customFormat="1" ht="45" customHeight="1">
      <c r="A7" s="135" t="s">
        <v>129</v>
      </c>
      <c r="B7" s="135"/>
      <c r="C7" s="135"/>
      <c r="D7" s="135"/>
      <c r="E7" s="135"/>
      <c r="F7" s="135"/>
      <c r="G7" s="135"/>
      <c r="H7" s="135"/>
      <c r="I7" s="135"/>
      <c r="J7" s="12"/>
    </row>
    <row r="8" spans="1:10" ht="15.6">
      <c r="A8" s="1"/>
      <c r="B8" s="1"/>
      <c r="C8" s="1"/>
      <c r="D8" s="1"/>
      <c r="E8" s="1"/>
      <c r="F8" s="1"/>
      <c r="G8" s="1"/>
      <c r="H8" s="1"/>
      <c r="I8" s="1"/>
      <c r="J8" s="1"/>
    </row>
    <row r="9" spans="1:10" ht="15.6">
      <c r="A9" s="134" t="s">
        <v>145</v>
      </c>
      <c r="B9" s="134"/>
      <c r="C9" s="134"/>
      <c r="D9" s="134"/>
      <c r="E9" s="134"/>
      <c r="F9" s="134"/>
      <c r="G9" s="134"/>
      <c r="H9" s="134"/>
      <c r="I9" s="134"/>
      <c r="J9" s="13"/>
    </row>
    <row r="10" spans="1:10" ht="42.75" customHeight="1">
      <c r="A10" s="136" t="s">
        <v>35</v>
      </c>
      <c r="B10" s="136"/>
      <c r="C10" s="136"/>
      <c r="D10" s="136"/>
      <c r="E10" s="136"/>
      <c r="F10" s="136"/>
      <c r="G10" s="136"/>
      <c r="H10" s="136"/>
      <c r="I10" s="136"/>
      <c r="J10" s="12"/>
    </row>
    <row r="11" spans="1:10" ht="18" customHeight="1">
      <c r="A11" s="19"/>
      <c r="B11" s="19"/>
      <c r="C11" s="19"/>
      <c r="D11" s="125">
        <v>45490</v>
      </c>
      <c r="E11" s="126"/>
      <c r="F11" s="19"/>
      <c r="G11" s="19"/>
      <c r="H11" s="19"/>
      <c r="I11" s="12"/>
      <c r="J11" s="12"/>
    </row>
    <row r="12" spans="1:10" ht="20.25" customHeight="1">
      <c r="A12" s="19"/>
      <c r="B12" s="19"/>
      <c r="C12" s="19"/>
      <c r="D12" s="109" t="s">
        <v>143</v>
      </c>
      <c r="E12" s="109"/>
      <c r="F12" s="19"/>
      <c r="G12" s="19"/>
      <c r="H12" s="19"/>
      <c r="I12" s="12"/>
      <c r="J12" s="22"/>
    </row>
    <row r="13" spans="1:10" ht="20.25" customHeight="1">
      <c r="A13" s="19"/>
      <c r="B13" s="19"/>
      <c r="C13" s="19"/>
      <c r="D13" s="126" t="s">
        <v>3</v>
      </c>
      <c r="E13" s="126"/>
      <c r="F13" s="19"/>
      <c r="G13" s="19"/>
      <c r="H13" s="19"/>
      <c r="I13" s="12"/>
      <c r="J13" s="12"/>
    </row>
    <row r="14" spans="1:10" ht="18.75" customHeight="1">
      <c r="A14" s="19"/>
      <c r="B14" s="19"/>
      <c r="C14" s="19"/>
      <c r="D14" s="109" t="s">
        <v>144</v>
      </c>
      <c r="E14" s="109"/>
      <c r="F14" s="19"/>
      <c r="G14" s="19"/>
      <c r="H14" s="19"/>
      <c r="I14" s="12"/>
      <c r="J14" s="12"/>
    </row>
    <row r="15" spans="1:10" ht="15.6">
      <c r="A15" s="1"/>
      <c r="B15" s="1"/>
      <c r="C15" s="1"/>
      <c r="D15" s="1"/>
      <c r="E15" s="1"/>
      <c r="F15" s="1"/>
      <c r="G15" s="1"/>
      <c r="H15" s="1"/>
      <c r="I15" s="1"/>
      <c r="J15" s="1"/>
    </row>
    <row r="16" spans="1:10" ht="47.25" customHeight="1">
      <c r="A16" s="98" t="s">
        <v>149</v>
      </c>
      <c r="B16" s="98"/>
      <c r="C16" s="98"/>
      <c r="D16" s="98"/>
      <c r="E16" s="99"/>
      <c r="F16" s="86" t="s">
        <v>4</v>
      </c>
      <c r="G16" s="86"/>
      <c r="H16" s="86"/>
      <c r="I16" s="86"/>
      <c r="J16" s="2"/>
    </row>
    <row r="17" spans="1:10" ht="31.5" customHeight="1">
      <c r="A17" s="99" t="s">
        <v>134</v>
      </c>
      <c r="B17" s="131"/>
      <c r="C17" s="131"/>
      <c r="D17" s="131"/>
      <c r="E17" s="132"/>
      <c r="F17" s="86" t="s">
        <v>5</v>
      </c>
      <c r="G17" s="86"/>
      <c r="H17" s="86"/>
      <c r="I17" s="86"/>
      <c r="J17" s="4"/>
    </row>
    <row r="18" spans="1:10" ht="15.6">
      <c r="A18" s="129" t="s">
        <v>130</v>
      </c>
      <c r="B18" s="129"/>
      <c r="C18" s="129"/>
      <c r="D18" s="129"/>
      <c r="E18" s="130"/>
      <c r="F18" s="86" t="s">
        <v>6</v>
      </c>
      <c r="G18" s="86"/>
      <c r="H18" s="86"/>
      <c r="I18" s="86"/>
      <c r="J18" s="3"/>
    </row>
    <row r="19" spans="1:10" ht="15.6">
      <c r="A19" s="129" t="s">
        <v>131</v>
      </c>
      <c r="B19" s="129"/>
      <c r="C19" s="129"/>
      <c r="D19" s="129"/>
      <c r="E19" s="130"/>
      <c r="F19" s="86" t="s">
        <v>8</v>
      </c>
      <c r="G19" s="86"/>
      <c r="H19" s="86"/>
      <c r="I19" s="86"/>
      <c r="J19" s="3"/>
    </row>
    <row r="20" spans="1:10" ht="15.6">
      <c r="A20" s="129" t="s">
        <v>132</v>
      </c>
      <c r="B20" s="129"/>
      <c r="C20" s="129"/>
      <c r="D20" s="129"/>
      <c r="E20" s="130"/>
      <c r="F20" s="86" t="s">
        <v>7</v>
      </c>
      <c r="G20" s="86"/>
      <c r="H20" s="86"/>
      <c r="I20" s="86"/>
      <c r="J20" s="3"/>
    </row>
    <row r="21" spans="1:10" ht="15.6">
      <c r="A21" s="129" t="s">
        <v>133</v>
      </c>
      <c r="B21" s="129"/>
      <c r="C21" s="129"/>
      <c r="D21" s="129"/>
      <c r="E21" s="130"/>
      <c r="F21" s="86" t="s">
        <v>9</v>
      </c>
      <c r="G21" s="86"/>
      <c r="H21" s="86"/>
      <c r="I21" s="86"/>
      <c r="J21" s="3"/>
    </row>
    <row r="22" spans="1:10" ht="15.75" customHeight="1">
      <c r="A22" s="137"/>
      <c r="B22" s="137"/>
      <c r="C22" s="137"/>
      <c r="D22" s="137"/>
      <c r="E22" s="137"/>
      <c r="F22" s="137"/>
      <c r="G22" s="137"/>
      <c r="H22" s="137"/>
      <c r="I22" s="137"/>
      <c r="J22" s="1"/>
    </row>
    <row r="23" spans="1:10" ht="4.5" customHeight="1">
      <c r="A23" s="137"/>
      <c r="B23" s="137"/>
      <c r="C23" s="137"/>
      <c r="D23" s="137"/>
      <c r="E23" s="137"/>
      <c r="F23" s="137"/>
      <c r="G23" s="137"/>
      <c r="H23" s="137"/>
      <c r="I23" s="137"/>
      <c r="J23" s="1"/>
    </row>
    <row r="24" spans="1:10" ht="5.25" hidden="1" customHeight="1">
      <c r="A24" s="137"/>
      <c r="B24" s="137"/>
      <c r="C24" s="137"/>
      <c r="D24" s="137"/>
      <c r="E24" s="137"/>
      <c r="F24" s="137"/>
      <c r="G24" s="137"/>
      <c r="H24" s="137"/>
      <c r="I24" s="137"/>
      <c r="J24" s="1"/>
    </row>
    <row r="25" spans="1:10" ht="9" hidden="1" customHeight="1">
      <c r="A25" s="127"/>
      <c r="B25" s="127"/>
      <c r="C25" s="127"/>
      <c r="D25" s="127"/>
      <c r="E25" s="127"/>
      <c r="F25" s="127"/>
      <c r="G25" s="127"/>
      <c r="H25" s="127"/>
      <c r="I25" s="127"/>
      <c r="J25" s="1"/>
    </row>
    <row r="26" spans="1:10" ht="58.5" customHeight="1">
      <c r="A26" s="110" t="s">
        <v>36</v>
      </c>
      <c r="B26" s="110"/>
      <c r="C26" s="110"/>
      <c r="D26" s="110"/>
      <c r="E26" s="110"/>
      <c r="F26" s="110"/>
      <c r="G26" s="110"/>
      <c r="H26" s="110"/>
      <c r="I26" s="110"/>
      <c r="J26" s="12"/>
    </row>
    <row r="27" spans="1:10" ht="18.75" customHeight="1">
      <c r="A27" s="17"/>
      <c r="B27" s="28">
        <f>I213+H233</f>
        <v>1384852.19</v>
      </c>
      <c r="C27" s="87" t="s">
        <v>147</v>
      </c>
      <c r="D27" s="87"/>
      <c r="E27" s="87"/>
      <c r="F27" s="87"/>
      <c r="G27" s="87"/>
      <c r="H27" s="17"/>
      <c r="I27" s="12"/>
      <c r="J27" s="12"/>
    </row>
    <row r="28" spans="1:10" ht="18.75" customHeight="1">
      <c r="A28" s="133" t="s">
        <v>152</v>
      </c>
      <c r="B28" s="133"/>
      <c r="C28" s="17"/>
      <c r="D28" s="17"/>
      <c r="E28" s="17"/>
      <c r="F28" s="17"/>
      <c r="G28" s="17"/>
      <c r="H28" s="17"/>
      <c r="I28" s="12"/>
      <c r="J28" s="12"/>
    </row>
    <row r="29" spans="1:10" ht="33.75" customHeight="1">
      <c r="A29" s="17"/>
      <c r="B29" s="71">
        <f>H213+G233</f>
        <v>1144505.8900000001</v>
      </c>
      <c r="C29" s="112" t="s">
        <v>146</v>
      </c>
      <c r="D29" s="87"/>
      <c r="E29" s="87"/>
      <c r="F29" s="87"/>
      <c r="G29" s="87"/>
      <c r="H29" s="87"/>
      <c r="I29" s="87"/>
      <c r="J29" s="12"/>
    </row>
    <row r="30" spans="1:10" ht="83.25" customHeight="1">
      <c r="A30" s="104" t="s">
        <v>46</v>
      </c>
      <c r="B30" s="104"/>
      <c r="C30" s="104"/>
      <c r="D30" s="104"/>
      <c r="E30" s="104"/>
      <c r="F30" s="104"/>
      <c r="G30" s="104"/>
      <c r="H30" s="104"/>
      <c r="I30" s="104"/>
      <c r="J30" s="12"/>
    </row>
    <row r="31" spans="1:10" ht="15.6">
      <c r="A31" s="87" t="s">
        <v>148</v>
      </c>
      <c r="B31" s="87"/>
      <c r="C31" s="87"/>
      <c r="D31" s="87"/>
      <c r="E31" s="87"/>
      <c r="F31" s="87"/>
      <c r="G31" s="87"/>
      <c r="H31" s="87"/>
      <c r="I31" s="87"/>
      <c r="J31" s="1"/>
    </row>
    <row r="32" spans="1:10" ht="15.6">
      <c r="A32" s="128" t="s">
        <v>179</v>
      </c>
      <c r="B32" s="128"/>
      <c r="C32" s="128"/>
      <c r="D32" s="128"/>
      <c r="E32" s="128"/>
      <c r="F32" s="128"/>
      <c r="G32" s="128"/>
      <c r="H32" s="128"/>
      <c r="I32" s="128"/>
      <c r="J32" s="1"/>
    </row>
    <row r="33" spans="1:18" ht="39.75" customHeight="1">
      <c r="A33" s="83" t="s">
        <v>135</v>
      </c>
      <c r="B33" s="115" t="s">
        <v>45</v>
      </c>
      <c r="C33" s="116"/>
      <c r="D33" s="85" t="s">
        <v>136</v>
      </c>
      <c r="E33" s="83" t="s">
        <v>180</v>
      </c>
      <c r="F33" s="85" t="s">
        <v>137</v>
      </c>
      <c r="G33" s="83" t="s">
        <v>153</v>
      </c>
      <c r="H33" s="85" t="s">
        <v>142</v>
      </c>
      <c r="I33" s="85"/>
      <c r="J33" s="1"/>
    </row>
    <row r="34" spans="1:18" ht="58.5" customHeight="1">
      <c r="A34" s="84"/>
      <c r="B34" s="117"/>
      <c r="C34" s="118"/>
      <c r="D34" s="85"/>
      <c r="E34" s="84"/>
      <c r="F34" s="85"/>
      <c r="G34" s="84"/>
      <c r="H34" s="18" t="s">
        <v>138</v>
      </c>
      <c r="I34" s="18" t="s">
        <v>139</v>
      </c>
      <c r="J34" s="1"/>
      <c r="R34" s="69"/>
    </row>
    <row r="35" spans="1:18" ht="16.5" customHeight="1">
      <c r="A35" s="18">
        <v>1</v>
      </c>
      <c r="B35" s="85">
        <v>2</v>
      </c>
      <c r="C35" s="85"/>
      <c r="D35" s="18">
        <v>3</v>
      </c>
      <c r="E35" s="53">
        <v>4</v>
      </c>
      <c r="F35" s="18">
        <v>5</v>
      </c>
      <c r="G35" s="18">
        <v>6</v>
      </c>
      <c r="H35" s="18">
        <v>7</v>
      </c>
      <c r="I35" s="14">
        <v>8</v>
      </c>
      <c r="J35" s="1"/>
    </row>
    <row r="36" spans="1:18" ht="16.5" customHeight="1">
      <c r="A36" s="122" t="s">
        <v>181</v>
      </c>
      <c r="B36" s="123"/>
      <c r="C36" s="124"/>
      <c r="D36" s="18"/>
      <c r="E36" s="53"/>
      <c r="F36" s="18"/>
      <c r="G36" s="18"/>
      <c r="H36" s="18"/>
      <c r="I36" s="14"/>
      <c r="J36" s="1"/>
    </row>
    <row r="37" spans="1:18" ht="15.6">
      <c r="A37" s="119" t="s">
        <v>182</v>
      </c>
      <c r="B37" s="120"/>
      <c r="C37" s="121"/>
      <c r="D37" s="29"/>
      <c r="E37" s="38"/>
      <c r="F37" s="34"/>
      <c r="G37" s="35"/>
      <c r="H37" s="33"/>
      <c r="I37" s="33"/>
      <c r="J37" s="1"/>
    </row>
    <row r="38" spans="1:18" ht="18">
      <c r="A38" s="29">
        <v>1</v>
      </c>
      <c r="B38" s="72" t="s">
        <v>170</v>
      </c>
      <c r="C38" s="73"/>
      <c r="D38" s="29" t="s">
        <v>183</v>
      </c>
      <c r="E38" s="38">
        <v>20</v>
      </c>
      <c r="F38" s="34">
        <v>21</v>
      </c>
      <c r="G38" s="35">
        <v>41.34</v>
      </c>
      <c r="H38" s="33">
        <f>ROUND(G38*E38,2)</f>
        <v>826.8</v>
      </c>
      <c r="I38" s="70">
        <f t="shared" ref="I38:I212" si="0">ROUND(H38+(F38*H38)/100,2)</f>
        <v>1000.43</v>
      </c>
      <c r="J38" s="1"/>
      <c r="K38" s="67"/>
    </row>
    <row r="39" spans="1:18" ht="32.25" customHeight="1">
      <c r="A39" s="29">
        <f t="shared" ref="A39:A212" si="1">A38+1</f>
        <v>2</v>
      </c>
      <c r="B39" s="72" t="s">
        <v>50</v>
      </c>
      <c r="C39" s="73"/>
      <c r="D39" s="29" t="s">
        <v>47</v>
      </c>
      <c r="E39" s="38">
        <v>800</v>
      </c>
      <c r="F39" s="34">
        <v>21</v>
      </c>
      <c r="G39" s="35">
        <v>2.77</v>
      </c>
      <c r="H39" s="33">
        <f t="shared" ref="H39:H212" si="2">ROUND(G39*E39,2)</f>
        <v>2216</v>
      </c>
      <c r="I39" s="70">
        <f t="shared" si="0"/>
        <v>2681.36</v>
      </c>
      <c r="J39" s="1"/>
      <c r="K39" s="67"/>
    </row>
    <row r="40" spans="1:18" ht="15.75" customHeight="1">
      <c r="A40" s="29">
        <f t="shared" si="1"/>
        <v>3</v>
      </c>
      <c r="B40" s="72" t="s">
        <v>171</v>
      </c>
      <c r="C40" s="73"/>
      <c r="D40" s="29" t="s">
        <v>47</v>
      </c>
      <c r="E40" s="38">
        <v>500</v>
      </c>
      <c r="F40" s="34">
        <v>21</v>
      </c>
      <c r="G40" s="35">
        <v>3.2</v>
      </c>
      <c r="H40" s="33">
        <f t="shared" si="2"/>
        <v>1600</v>
      </c>
      <c r="I40" s="70">
        <f t="shared" si="0"/>
        <v>1936</v>
      </c>
      <c r="J40" s="1"/>
      <c r="K40" s="67"/>
    </row>
    <row r="41" spans="1:18" ht="108.75" customHeight="1">
      <c r="A41" s="29">
        <f t="shared" si="1"/>
        <v>4</v>
      </c>
      <c r="B41" s="72" t="s">
        <v>51</v>
      </c>
      <c r="C41" s="73"/>
      <c r="D41" s="29" t="s">
        <v>47</v>
      </c>
      <c r="E41" s="38">
        <v>12000</v>
      </c>
      <c r="F41" s="34">
        <v>21</v>
      </c>
      <c r="G41" s="35">
        <v>22.26</v>
      </c>
      <c r="H41" s="33">
        <f t="shared" si="2"/>
        <v>267120</v>
      </c>
      <c r="I41" s="70">
        <f t="shared" si="0"/>
        <v>323215.2</v>
      </c>
      <c r="J41" s="1"/>
      <c r="K41" s="67"/>
    </row>
    <row r="42" spans="1:18" s="47" customFormat="1" ht="65.25" customHeight="1">
      <c r="A42" s="29">
        <f t="shared" si="1"/>
        <v>5</v>
      </c>
      <c r="B42" s="72" t="s">
        <v>52</v>
      </c>
      <c r="C42" s="73"/>
      <c r="D42" s="29" t="s">
        <v>47</v>
      </c>
      <c r="E42" s="38">
        <v>200</v>
      </c>
      <c r="F42" s="34">
        <v>21</v>
      </c>
      <c r="G42" s="35">
        <v>22.45</v>
      </c>
      <c r="H42" s="33">
        <f t="shared" si="2"/>
        <v>4490</v>
      </c>
      <c r="I42" s="70">
        <f t="shared" si="0"/>
        <v>5432.9</v>
      </c>
      <c r="J42" s="1"/>
      <c r="K42" s="68"/>
    </row>
    <row r="43" spans="1:18" ht="83.25" customHeight="1">
      <c r="A43" s="29">
        <f t="shared" si="1"/>
        <v>6</v>
      </c>
      <c r="B43" s="72" t="s">
        <v>53</v>
      </c>
      <c r="C43" s="73"/>
      <c r="D43" s="29" t="s">
        <v>47</v>
      </c>
      <c r="E43" s="38">
        <v>800</v>
      </c>
      <c r="F43" s="34">
        <v>21</v>
      </c>
      <c r="G43" s="35">
        <v>13.76</v>
      </c>
      <c r="H43" s="33">
        <f t="shared" si="2"/>
        <v>11008</v>
      </c>
      <c r="I43" s="70">
        <f t="shared" si="0"/>
        <v>13319.68</v>
      </c>
      <c r="J43" s="1"/>
      <c r="K43" s="67"/>
    </row>
    <row r="44" spans="1:18" ht="112.5" customHeight="1">
      <c r="A44" s="29">
        <f t="shared" si="1"/>
        <v>7</v>
      </c>
      <c r="B44" s="72" t="s">
        <v>54</v>
      </c>
      <c r="C44" s="73"/>
      <c r="D44" s="29" t="s">
        <v>47</v>
      </c>
      <c r="E44" s="38">
        <v>50</v>
      </c>
      <c r="F44" s="34">
        <v>21</v>
      </c>
      <c r="G44" s="35">
        <v>24.03</v>
      </c>
      <c r="H44" s="33">
        <f t="shared" si="2"/>
        <v>1201.5</v>
      </c>
      <c r="I44" s="70">
        <f t="shared" si="0"/>
        <v>1453.82</v>
      </c>
      <c r="J44" s="1"/>
      <c r="K44" s="67"/>
    </row>
    <row r="45" spans="1:18" ht="18">
      <c r="A45" s="29">
        <f t="shared" si="1"/>
        <v>8</v>
      </c>
      <c r="B45" s="72" t="s">
        <v>185</v>
      </c>
      <c r="C45" s="73"/>
      <c r="D45" s="29" t="s">
        <v>47</v>
      </c>
      <c r="E45" s="38">
        <v>100</v>
      </c>
      <c r="F45" s="34">
        <v>21</v>
      </c>
      <c r="G45" s="35">
        <v>11.93</v>
      </c>
      <c r="H45" s="33">
        <f t="shared" si="2"/>
        <v>1193</v>
      </c>
      <c r="I45" s="70">
        <f t="shared" si="0"/>
        <v>1443.53</v>
      </c>
      <c r="J45" s="1"/>
      <c r="K45" s="67"/>
    </row>
    <row r="46" spans="1:18" ht="15.75" customHeight="1">
      <c r="A46" s="29">
        <f t="shared" si="1"/>
        <v>9</v>
      </c>
      <c r="B46" s="72" t="s">
        <v>184</v>
      </c>
      <c r="C46" s="73"/>
      <c r="D46" s="29" t="s">
        <v>183</v>
      </c>
      <c r="E46" s="38">
        <v>10</v>
      </c>
      <c r="F46" s="34">
        <v>21</v>
      </c>
      <c r="G46" s="35">
        <v>149.84</v>
      </c>
      <c r="H46" s="33">
        <f t="shared" si="2"/>
        <v>1498.4</v>
      </c>
      <c r="I46" s="70">
        <f t="shared" si="0"/>
        <v>1813.06</v>
      </c>
      <c r="J46" s="1"/>
      <c r="K46" s="67"/>
    </row>
    <row r="47" spans="1:18" ht="51" customHeight="1">
      <c r="A47" s="29">
        <f t="shared" si="1"/>
        <v>10</v>
      </c>
      <c r="B47" s="72" t="s">
        <v>186</v>
      </c>
      <c r="C47" s="73"/>
      <c r="D47" s="29" t="s">
        <v>47</v>
      </c>
      <c r="E47" s="38">
        <v>100</v>
      </c>
      <c r="F47" s="34">
        <v>21</v>
      </c>
      <c r="G47" s="35">
        <v>44.73</v>
      </c>
      <c r="H47" s="33">
        <f t="shared" si="2"/>
        <v>4473</v>
      </c>
      <c r="I47" s="70">
        <f t="shared" si="0"/>
        <v>5412.33</v>
      </c>
      <c r="J47" s="1"/>
      <c r="K47" s="67"/>
    </row>
    <row r="48" spans="1:18" ht="51" customHeight="1">
      <c r="A48" s="29">
        <f t="shared" si="1"/>
        <v>11</v>
      </c>
      <c r="B48" s="72" t="s">
        <v>55</v>
      </c>
      <c r="C48" s="73"/>
      <c r="D48" s="29" t="s">
        <v>47</v>
      </c>
      <c r="E48" s="38">
        <v>100</v>
      </c>
      <c r="F48" s="34">
        <v>21</v>
      </c>
      <c r="G48" s="35">
        <v>46.78</v>
      </c>
      <c r="H48" s="33">
        <f t="shared" si="2"/>
        <v>4678</v>
      </c>
      <c r="I48" s="70">
        <f t="shared" si="0"/>
        <v>5660.38</v>
      </c>
      <c r="J48" s="1"/>
      <c r="K48" s="67"/>
    </row>
    <row r="49" spans="1:11" ht="15.75" customHeight="1">
      <c r="A49" s="29">
        <f t="shared" si="1"/>
        <v>12</v>
      </c>
      <c r="B49" s="72" t="s">
        <v>56</v>
      </c>
      <c r="C49" s="73"/>
      <c r="D49" s="29" t="s">
        <v>47</v>
      </c>
      <c r="E49" s="38">
        <v>100</v>
      </c>
      <c r="F49" s="34">
        <v>21</v>
      </c>
      <c r="G49" s="35">
        <v>4.04</v>
      </c>
      <c r="H49" s="33">
        <f t="shared" si="2"/>
        <v>404</v>
      </c>
      <c r="I49" s="70">
        <f t="shared" si="0"/>
        <v>488.84</v>
      </c>
      <c r="J49" s="1"/>
      <c r="K49" s="67"/>
    </row>
    <row r="50" spans="1:11" ht="30" customHeight="1">
      <c r="A50" s="29">
        <f t="shared" si="1"/>
        <v>13</v>
      </c>
      <c r="B50" s="72" t="s">
        <v>187</v>
      </c>
      <c r="C50" s="73"/>
      <c r="D50" s="29" t="s">
        <v>47</v>
      </c>
      <c r="E50" s="38">
        <v>500</v>
      </c>
      <c r="F50" s="34">
        <v>21</v>
      </c>
      <c r="G50" s="35">
        <v>3.01</v>
      </c>
      <c r="H50" s="33">
        <f t="shared" si="2"/>
        <v>1505</v>
      </c>
      <c r="I50" s="70">
        <f t="shared" si="0"/>
        <v>1821.05</v>
      </c>
      <c r="J50" s="1"/>
      <c r="K50" s="67"/>
    </row>
    <row r="51" spans="1:11" ht="47.25" customHeight="1">
      <c r="A51" s="29">
        <f t="shared" si="1"/>
        <v>14</v>
      </c>
      <c r="B51" s="72" t="s">
        <v>188</v>
      </c>
      <c r="C51" s="73"/>
      <c r="D51" s="29" t="s">
        <v>47</v>
      </c>
      <c r="E51" s="38">
        <v>50</v>
      </c>
      <c r="F51" s="34">
        <v>21</v>
      </c>
      <c r="G51" s="35">
        <v>38.9</v>
      </c>
      <c r="H51" s="33">
        <f t="shared" si="2"/>
        <v>1945</v>
      </c>
      <c r="I51" s="70">
        <f t="shared" si="0"/>
        <v>2353.4499999999998</v>
      </c>
      <c r="J51" s="1"/>
      <c r="K51" s="67"/>
    </row>
    <row r="52" spans="1:11" ht="43.5" customHeight="1">
      <c r="A52" s="29">
        <f t="shared" si="1"/>
        <v>15</v>
      </c>
      <c r="B52" s="72" t="s">
        <v>189</v>
      </c>
      <c r="C52" s="73"/>
      <c r="D52" s="29" t="s">
        <v>47</v>
      </c>
      <c r="E52" s="38">
        <v>300</v>
      </c>
      <c r="F52" s="34">
        <v>21</v>
      </c>
      <c r="G52" s="35">
        <v>18.12</v>
      </c>
      <c r="H52" s="33">
        <f t="shared" si="2"/>
        <v>5436</v>
      </c>
      <c r="I52" s="70">
        <f t="shared" si="0"/>
        <v>6577.56</v>
      </c>
      <c r="J52" s="1"/>
      <c r="K52" s="67"/>
    </row>
    <row r="53" spans="1:11" ht="44.25" customHeight="1">
      <c r="A53" s="29">
        <f t="shared" si="1"/>
        <v>16</v>
      </c>
      <c r="B53" s="72" t="s">
        <v>190</v>
      </c>
      <c r="C53" s="73"/>
      <c r="D53" s="29" t="s">
        <v>47</v>
      </c>
      <c r="E53" s="38">
        <v>200</v>
      </c>
      <c r="F53" s="34">
        <v>21</v>
      </c>
      <c r="G53" s="35">
        <v>19.75</v>
      </c>
      <c r="H53" s="33">
        <f t="shared" si="2"/>
        <v>3950</v>
      </c>
      <c r="I53" s="70">
        <f t="shared" si="0"/>
        <v>4779.5</v>
      </c>
      <c r="J53" s="1"/>
      <c r="K53" s="67"/>
    </row>
    <row r="54" spans="1:11" ht="83.25" customHeight="1">
      <c r="A54" s="29">
        <f t="shared" si="1"/>
        <v>17</v>
      </c>
      <c r="B54" s="72" t="s">
        <v>191</v>
      </c>
      <c r="C54" s="73"/>
      <c r="D54" s="29" t="s">
        <v>47</v>
      </c>
      <c r="E54" s="38">
        <v>800</v>
      </c>
      <c r="F54" s="34">
        <v>21</v>
      </c>
      <c r="G54" s="35">
        <v>31.68</v>
      </c>
      <c r="H54" s="33">
        <f t="shared" si="2"/>
        <v>25344</v>
      </c>
      <c r="I54" s="70">
        <f t="shared" si="0"/>
        <v>30666.240000000002</v>
      </c>
      <c r="J54" s="1"/>
      <c r="K54" s="67"/>
    </row>
    <row r="55" spans="1:11" ht="66.75" customHeight="1">
      <c r="A55" s="29">
        <f t="shared" si="1"/>
        <v>18</v>
      </c>
      <c r="B55" s="72" t="s">
        <v>192</v>
      </c>
      <c r="C55" s="73"/>
      <c r="D55" s="29" t="s">
        <v>47</v>
      </c>
      <c r="E55" s="38">
        <v>10</v>
      </c>
      <c r="F55" s="34">
        <v>21</v>
      </c>
      <c r="G55" s="35">
        <v>51.39</v>
      </c>
      <c r="H55" s="33">
        <f t="shared" si="2"/>
        <v>513.9</v>
      </c>
      <c r="I55" s="70">
        <f t="shared" si="0"/>
        <v>621.82000000000005</v>
      </c>
      <c r="J55" s="1"/>
      <c r="K55" s="67"/>
    </row>
    <row r="56" spans="1:11" ht="51" customHeight="1">
      <c r="A56" s="29">
        <f t="shared" si="1"/>
        <v>19</v>
      </c>
      <c r="B56" s="72" t="s">
        <v>57</v>
      </c>
      <c r="C56" s="73"/>
      <c r="D56" s="29" t="s">
        <v>156</v>
      </c>
      <c r="E56" s="38">
        <v>5</v>
      </c>
      <c r="F56" s="34">
        <v>21</v>
      </c>
      <c r="G56" s="35">
        <v>30</v>
      </c>
      <c r="H56" s="33">
        <f t="shared" si="2"/>
        <v>150</v>
      </c>
      <c r="I56" s="70">
        <f t="shared" si="0"/>
        <v>181.5</v>
      </c>
      <c r="J56" s="1"/>
      <c r="K56" s="67"/>
    </row>
    <row r="57" spans="1:11" ht="37.5" customHeight="1">
      <c r="A57" s="29">
        <f t="shared" si="1"/>
        <v>20</v>
      </c>
      <c r="B57" s="72" t="s">
        <v>49</v>
      </c>
      <c r="C57" s="73"/>
      <c r="D57" s="29" t="s">
        <v>48</v>
      </c>
      <c r="E57" s="38">
        <v>10</v>
      </c>
      <c r="F57" s="34">
        <v>21</v>
      </c>
      <c r="G57" s="35">
        <v>33.51</v>
      </c>
      <c r="H57" s="33">
        <f t="shared" si="2"/>
        <v>335.1</v>
      </c>
      <c r="I57" s="70">
        <f t="shared" si="0"/>
        <v>405.47</v>
      </c>
      <c r="J57" s="1"/>
      <c r="K57" s="67"/>
    </row>
    <row r="58" spans="1:11" ht="52.5" customHeight="1">
      <c r="A58" s="29">
        <f t="shared" si="1"/>
        <v>21</v>
      </c>
      <c r="B58" s="72" t="s">
        <v>58</v>
      </c>
      <c r="C58" s="73"/>
      <c r="D58" s="29" t="s">
        <v>47</v>
      </c>
      <c r="E58" s="38">
        <v>200</v>
      </c>
      <c r="F58" s="34">
        <v>21</v>
      </c>
      <c r="G58" s="35">
        <v>15.06</v>
      </c>
      <c r="H58" s="33">
        <f t="shared" si="2"/>
        <v>3012</v>
      </c>
      <c r="I58" s="70">
        <f t="shared" si="0"/>
        <v>3644.52</v>
      </c>
      <c r="J58" s="1"/>
      <c r="K58" s="67"/>
    </row>
    <row r="59" spans="1:11" ht="30" customHeight="1">
      <c r="A59" s="76" t="s">
        <v>194</v>
      </c>
      <c r="B59" s="79"/>
      <c r="C59" s="80"/>
      <c r="D59" s="29"/>
      <c r="E59" s="38"/>
      <c r="F59" s="34"/>
      <c r="G59" s="35"/>
      <c r="H59" s="33"/>
      <c r="I59" s="70"/>
      <c r="J59" s="1"/>
      <c r="K59" s="67"/>
    </row>
    <row r="60" spans="1:11" ht="72" customHeight="1">
      <c r="A60" s="29">
        <v>22</v>
      </c>
      <c r="B60" s="72" t="s">
        <v>59</v>
      </c>
      <c r="C60" s="73"/>
      <c r="D60" s="29" t="s">
        <v>47</v>
      </c>
      <c r="E60" s="38">
        <v>4000</v>
      </c>
      <c r="F60" s="34">
        <v>21</v>
      </c>
      <c r="G60" s="35">
        <v>22.74</v>
      </c>
      <c r="H60" s="33">
        <f t="shared" si="2"/>
        <v>90960</v>
      </c>
      <c r="I60" s="70">
        <f t="shared" si="0"/>
        <v>110061.6</v>
      </c>
      <c r="J60" s="1"/>
      <c r="K60" s="67"/>
    </row>
    <row r="61" spans="1:11" ht="64.5" customHeight="1">
      <c r="A61" s="29">
        <f t="shared" si="1"/>
        <v>23</v>
      </c>
      <c r="B61" s="72" t="s">
        <v>60</v>
      </c>
      <c r="C61" s="73"/>
      <c r="D61" s="29" t="s">
        <v>47</v>
      </c>
      <c r="E61" s="38">
        <v>500</v>
      </c>
      <c r="F61" s="34">
        <v>21</v>
      </c>
      <c r="G61" s="35">
        <v>18.829999999999998</v>
      </c>
      <c r="H61" s="33">
        <f t="shared" si="2"/>
        <v>9415</v>
      </c>
      <c r="I61" s="70">
        <f t="shared" si="0"/>
        <v>11392.15</v>
      </c>
      <c r="J61" s="1"/>
      <c r="K61" s="67"/>
    </row>
    <row r="62" spans="1:11" ht="18">
      <c r="A62" s="29">
        <f t="shared" si="1"/>
        <v>24</v>
      </c>
      <c r="B62" s="72" t="s">
        <v>195</v>
      </c>
      <c r="C62" s="73"/>
      <c r="D62" s="29" t="s">
        <v>47</v>
      </c>
      <c r="E62" s="38">
        <v>200</v>
      </c>
      <c r="F62" s="34">
        <v>21</v>
      </c>
      <c r="G62" s="35">
        <v>18.43</v>
      </c>
      <c r="H62" s="33">
        <f t="shared" si="2"/>
        <v>3686</v>
      </c>
      <c r="I62" s="70">
        <f t="shared" si="0"/>
        <v>4460.0600000000004</v>
      </c>
      <c r="J62" s="1"/>
      <c r="K62" s="67"/>
    </row>
    <row r="63" spans="1:11" ht="75.75" customHeight="1">
      <c r="A63" s="29">
        <v>25</v>
      </c>
      <c r="B63" s="72" t="s">
        <v>61</v>
      </c>
      <c r="C63" s="73"/>
      <c r="D63" s="29" t="s">
        <v>47</v>
      </c>
      <c r="E63" s="38">
        <v>500</v>
      </c>
      <c r="F63" s="34">
        <v>21</v>
      </c>
      <c r="G63" s="35">
        <v>35.19</v>
      </c>
      <c r="H63" s="33">
        <f t="shared" si="2"/>
        <v>17595</v>
      </c>
      <c r="I63" s="70">
        <f t="shared" si="0"/>
        <v>21289.95</v>
      </c>
      <c r="J63" s="1"/>
      <c r="K63" s="67"/>
    </row>
    <row r="64" spans="1:11" ht="50.25" customHeight="1">
      <c r="A64" s="29">
        <v>26</v>
      </c>
      <c r="B64" s="72" t="s">
        <v>62</v>
      </c>
      <c r="C64" s="73"/>
      <c r="D64" s="29" t="s">
        <v>47</v>
      </c>
      <c r="E64" s="38">
        <v>50</v>
      </c>
      <c r="F64" s="34">
        <v>21</v>
      </c>
      <c r="G64" s="35">
        <v>31.41</v>
      </c>
      <c r="H64" s="33">
        <f t="shared" si="2"/>
        <v>1570.5</v>
      </c>
      <c r="I64" s="70">
        <f t="shared" si="0"/>
        <v>1900.31</v>
      </c>
      <c r="J64" s="1"/>
      <c r="K64" s="67"/>
    </row>
    <row r="65" spans="1:11" ht="77.25" customHeight="1">
      <c r="A65" s="29">
        <v>27</v>
      </c>
      <c r="B65" s="72" t="s">
        <v>63</v>
      </c>
      <c r="C65" s="73"/>
      <c r="D65" s="29" t="s">
        <v>47</v>
      </c>
      <c r="E65" s="38">
        <v>100</v>
      </c>
      <c r="F65" s="34">
        <v>21</v>
      </c>
      <c r="G65" s="35">
        <v>33.47</v>
      </c>
      <c r="H65" s="33">
        <f t="shared" si="2"/>
        <v>3347</v>
      </c>
      <c r="I65" s="70">
        <f t="shared" si="0"/>
        <v>4049.87</v>
      </c>
      <c r="J65" s="1"/>
      <c r="K65" s="67"/>
    </row>
    <row r="66" spans="1:11" ht="21.75" customHeight="1">
      <c r="A66" s="76" t="s">
        <v>196</v>
      </c>
      <c r="B66" s="79"/>
      <c r="C66" s="80"/>
      <c r="D66" s="29"/>
      <c r="E66" s="38"/>
      <c r="F66" s="34"/>
      <c r="G66" s="35"/>
      <c r="H66" s="33"/>
      <c r="I66" s="70"/>
      <c r="J66" s="1"/>
      <c r="K66" s="67"/>
    </row>
    <row r="67" spans="1:11" ht="29.25" customHeight="1">
      <c r="A67" s="29">
        <v>28</v>
      </c>
      <c r="B67" s="72" t="s">
        <v>64</v>
      </c>
      <c r="C67" s="73"/>
      <c r="D67" s="29" t="s">
        <v>47</v>
      </c>
      <c r="E67" s="38">
        <v>300</v>
      </c>
      <c r="F67" s="34">
        <v>21</v>
      </c>
      <c r="G67" s="35">
        <v>5.41</v>
      </c>
      <c r="H67" s="33">
        <f t="shared" si="2"/>
        <v>1623</v>
      </c>
      <c r="I67" s="70">
        <f t="shared" si="0"/>
        <v>1963.83</v>
      </c>
      <c r="J67" s="1"/>
      <c r="K67" s="67"/>
    </row>
    <row r="68" spans="1:11" ht="30.75" customHeight="1">
      <c r="A68" s="29">
        <f t="shared" si="1"/>
        <v>29</v>
      </c>
      <c r="B68" s="72" t="s">
        <v>65</v>
      </c>
      <c r="C68" s="73"/>
      <c r="D68" s="29" t="s">
        <v>155</v>
      </c>
      <c r="E68" s="38">
        <v>50</v>
      </c>
      <c r="F68" s="34">
        <v>21</v>
      </c>
      <c r="G68" s="35">
        <v>5.29</v>
      </c>
      <c r="H68" s="33">
        <f t="shared" si="2"/>
        <v>264.5</v>
      </c>
      <c r="I68" s="70">
        <f t="shared" si="0"/>
        <v>320.05</v>
      </c>
      <c r="J68" s="1"/>
      <c r="K68" s="67"/>
    </row>
    <row r="69" spans="1:11" ht="30" customHeight="1">
      <c r="A69" s="29">
        <f t="shared" si="1"/>
        <v>30</v>
      </c>
      <c r="B69" s="72" t="s">
        <v>197</v>
      </c>
      <c r="C69" s="73"/>
      <c r="D69" s="29" t="s">
        <v>156</v>
      </c>
      <c r="E69" s="38">
        <v>10</v>
      </c>
      <c r="F69" s="34">
        <v>21</v>
      </c>
      <c r="G69" s="35">
        <v>65.489999999999995</v>
      </c>
      <c r="H69" s="33">
        <f t="shared" si="2"/>
        <v>654.9</v>
      </c>
      <c r="I69" s="70">
        <f t="shared" si="0"/>
        <v>792.43</v>
      </c>
      <c r="J69" s="1"/>
      <c r="K69" s="67"/>
    </row>
    <row r="70" spans="1:11" ht="67.5" customHeight="1">
      <c r="A70" s="29">
        <f t="shared" si="1"/>
        <v>31</v>
      </c>
      <c r="B70" s="72" t="s">
        <v>66</v>
      </c>
      <c r="C70" s="73"/>
      <c r="D70" s="29" t="s">
        <v>156</v>
      </c>
      <c r="E70" s="38">
        <v>50</v>
      </c>
      <c r="F70" s="34">
        <v>21</v>
      </c>
      <c r="G70" s="35">
        <v>629.96</v>
      </c>
      <c r="H70" s="33">
        <f t="shared" si="2"/>
        <v>31498</v>
      </c>
      <c r="I70" s="70">
        <f t="shared" si="0"/>
        <v>38112.58</v>
      </c>
      <c r="J70" s="1"/>
      <c r="K70" s="67"/>
    </row>
    <row r="71" spans="1:11" ht="84" customHeight="1">
      <c r="A71" s="29">
        <f t="shared" si="1"/>
        <v>32</v>
      </c>
      <c r="B71" s="72" t="s">
        <v>67</v>
      </c>
      <c r="C71" s="73"/>
      <c r="D71" s="29" t="s">
        <v>156</v>
      </c>
      <c r="E71" s="38">
        <v>10</v>
      </c>
      <c r="F71" s="34">
        <v>21</v>
      </c>
      <c r="G71" s="35">
        <v>735.99</v>
      </c>
      <c r="H71" s="33">
        <f t="shared" si="2"/>
        <v>7359.9</v>
      </c>
      <c r="I71" s="70">
        <f t="shared" si="0"/>
        <v>8905.48</v>
      </c>
      <c r="J71" s="1"/>
      <c r="K71" s="67"/>
    </row>
    <row r="72" spans="1:11" ht="54" customHeight="1">
      <c r="A72" s="29">
        <f t="shared" si="1"/>
        <v>33</v>
      </c>
      <c r="B72" s="72" t="s">
        <v>68</v>
      </c>
      <c r="C72" s="73"/>
      <c r="D72" s="29" t="s">
        <v>156</v>
      </c>
      <c r="E72" s="38">
        <v>10</v>
      </c>
      <c r="F72" s="34">
        <v>21</v>
      </c>
      <c r="G72" s="35">
        <v>172.71</v>
      </c>
      <c r="H72" s="33">
        <f t="shared" si="2"/>
        <v>1727.1</v>
      </c>
      <c r="I72" s="70">
        <f t="shared" si="0"/>
        <v>2089.79</v>
      </c>
      <c r="J72" s="1"/>
      <c r="K72" s="67"/>
    </row>
    <row r="73" spans="1:11" ht="142.5" customHeight="1">
      <c r="A73" s="29">
        <f t="shared" si="1"/>
        <v>34</v>
      </c>
      <c r="B73" s="72" t="s">
        <v>69</v>
      </c>
      <c r="C73" s="73"/>
      <c r="D73" s="29" t="s">
        <v>156</v>
      </c>
      <c r="E73" s="38">
        <v>400</v>
      </c>
      <c r="F73" s="34">
        <v>21</v>
      </c>
      <c r="G73" s="35">
        <v>238.15</v>
      </c>
      <c r="H73" s="33">
        <f t="shared" si="2"/>
        <v>95260</v>
      </c>
      <c r="I73" s="70">
        <f t="shared" si="0"/>
        <v>115264.6</v>
      </c>
      <c r="J73" s="1"/>
      <c r="K73" s="67"/>
    </row>
    <row r="74" spans="1:11" ht="165" customHeight="1">
      <c r="A74" s="29">
        <f t="shared" si="1"/>
        <v>35</v>
      </c>
      <c r="B74" s="72" t="s">
        <v>70</v>
      </c>
      <c r="C74" s="73"/>
      <c r="D74" s="29" t="s">
        <v>156</v>
      </c>
      <c r="E74" s="38">
        <v>20</v>
      </c>
      <c r="F74" s="34">
        <v>21</v>
      </c>
      <c r="G74" s="35">
        <v>269</v>
      </c>
      <c r="H74" s="33">
        <f t="shared" si="2"/>
        <v>5380</v>
      </c>
      <c r="I74" s="70">
        <f t="shared" si="0"/>
        <v>6509.8</v>
      </c>
      <c r="J74" s="1"/>
      <c r="K74" s="67"/>
    </row>
    <row r="75" spans="1:11" ht="55.5" customHeight="1">
      <c r="A75" s="29">
        <f t="shared" si="1"/>
        <v>36</v>
      </c>
      <c r="B75" s="72" t="s">
        <v>71</v>
      </c>
      <c r="C75" s="73"/>
      <c r="D75" s="29" t="s">
        <v>48</v>
      </c>
      <c r="E75" s="38">
        <v>5</v>
      </c>
      <c r="F75" s="34">
        <v>21</v>
      </c>
      <c r="G75" s="35">
        <v>398</v>
      </c>
      <c r="H75" s="33">
        <f t="shared" si="2"/>
        <v>1990</v>
      </c>
      <c r="I75" s="70">
        <f t="shared" si="0"/>
        <v>2407.9</v>
      </c>
      <c r="J75" s="1"/>
      <c r="K75" s="67"/>
    </row>
    <row r="76" spans="1:11" ht="15.75" customHeight="1">
      <c r="A76" s="29">
        <f t="shared" si="1"/>
        <v>37</v>
      </c>
      <c r="B76" s="72" t="s">
        <v>72</v>
      </c>
      <c r="C76" s="73"/>
      <c r="D76" s="29" t="s">
        <v>156</v>
      </c>
      <c r="E76" s="38">
        <v>200</v>
      </c>
      <c r="F76" s="34">
        <v>21</v>
      </c>
      <c r="G76" s="35">
        <v>9.1</v>
      </c>
      <c r="H76" s="33">
        <f t="shared" si="2"/>
        <v>1820</v>
      </c>
      <c r="I76" s="70">
        <f t="shared" si="0"/>
        <v>2202.1999999999998</v>
      </c>
      <c r="J76" s="1"/>
      <c r="K76" s="67"/>
    </row>
    <row r="77" spans="1:11" ht="39" customHeight="1">
      <c r="A77" s="29">
        <f t="shared" si="1"/>
        <v>38</v>
      </c>
      <c r="B77" s="72" t="s">
        <v>198</v>
      </c>
      <c r="C77" s="73"/>
      <c r="D77" s="29" t="s">
        <v>155</v>
      </c>
      <c r="E77" s="38">
        <v>500</v>
      </c>
      <c r="F77" s="34">
        <v>21</v>
      </c>
      <c r="G77" s="35">
        <v>14.57</v>
      </c>
      <c r="H77" s="33">
        <f t="shared" si="2"/>
        <v>7285</v>
      </c>
      <c r="I77" s="70">
        <f t="shared" si="0"/>
        <v>8814.85</v>
      </c>
      <c r="J77" s="1"/>
      <c r="K77" s="67"/>
    </row>
    <row r="78" spans="1:11" ht="24" customHeight="1">
      <c r="A78" s="76" t="s">
        <v>199</v>
      </c>
      <c r="B78" s="79"/>
      <c r="C78" s="80"/>
      <c r="D78" s="29"/>
      <c r="E78" s="38"/>
      <c r="F78" s="34"/>
      <c r="G78" s="35"/>
      <c r="H78" s="33"/>
      <c r="I78" s="70"/>
      <c r="J78" s="1"/>
      <c r="K78" s="67"/>
    </row>
    <row r="79" spans="1:11" ht="60.75" customHeight="1">
      <c r="A79" s="29">
        <v>39</v>
      </c>
      <c r="B79" s="72" t="s">
        <v>73</v>
      </c>
      <c r="C79" s="73"/>
      <c r="D79" s="29" t="s">
        <v>47</v>
      </c>
      <c r="E79" s="38">
        <v>100</v>
      </c>
      <c r="F79" s="34">
        <v>21</v>
      </c>
      <c r="G79" s="35">
        <v>149.83000000000001</v>
      </c>
      <c r="H79" s="33">
        <f t="shared" si="2"/>
        <v>14983</v>
      </c>
      <c r="I79" s="70">
        <f t="shared" si="0"/>
        <v>18129.43</v>
      </c>
      <c r="J79" s="1"/>
      <c r="K79" s="67"/>
    </row>
    <row r="80" spans="1:11" ht="37.5" customHeight="1">
      <c r="A80" s="29">
        <f t="shared" si="1"/>
        <v>40</v>
      </c>
      <c r="B80" s="72" t="s">
        <v>200</v>
      </c>
      <c r="C80" s="73"/>
      <c r="D80" s="29" t="s">
        <v>47</v>
      </c>
      <c r="E80" s="38">
        <v>10</v>
      </c>
      <c r="F80" s="34">
        <v>21</v>
      </c>
      <c r="G80" s="35">
        <v>70.37</v>
      </c>
      <c r="H80" s="33">
        <f t="shared" si="2"/>
        <v>703.7</v>
      </c>
      <c r="I80" s="70">
        <f t="shared" si="0"/>
        <v>851.48</v>
      </c>
      <c r="J80" s="1"/>
      <c r="K80" s="67"/>
    </row>
    <row r="81" spans="1:11" ht="38.25" customHeight="1">
      <c r="A81" s="29">
        <f t="shared" si="1"/>
        <v>41</v>
      </c>
      <c r="B81" s="72" t="s">
        <v>201</v>
      </c>
      <c r="C81" s="73"/>
      <c r="D81" s="29" t="s">
        <v>47</v>
      </c>
      <c r="E81" s="38">
        <v>5</v>
      </c>
      <c r="F81" s="34">
        <v>21</v>
      </c>
      <c r="G81" s="35">
        <v>70.37</v>
      </c>
      <c r="H81" s="33">
        <f t="shared" si="2"/>
        <v>351.85</v>
      </c>
      <c r="I81" s="70">
        <f t="shared" si="0"/>
        <v>425.74</v>
      </c>
      <c r="J81" s="1"/>
      <c r="K81" s="67"/>
    </row>
    <row r="82" spans="1:11" ht="37.5" customHeight="1">
      <c r="A82" s="29">
        <f t="shared" si="1"/>
        <v>42</v>
      </c>
      <c r="B82" s="72" t="s">
        <v>74</v>
      </c>
      <c r="C82" s="73"/>
      <c r="D82" s="29" t="s">
        <v>155</v>
      </c>
      <c r="E82" s="38">
        <v>10</v>
      </c>
      <c r="F82" s="34">
        <v>21</v>
      </c>
      <c r="G82" s="35">
        <v>17.14</v>
      </c>
      <c r="H82" s="33">
        <f t="shared" si="2"/>
        <v>171.4</v>
      </c>
      <c r="I82" s="70">
        <f t="shared" si="0"/>
        <v>207.39</v>
      </c>
      <c r="J82" s="1"/>
      <c r="K82" s="67"/>
    </row>
    <row r="83" spans="1:11" ht="18">
      <c r="A83" s="29">
        <f t="shared" si="1"/>
        <v>43</v>
      </c>
      <c r="B83" s="72" t="s">
        <v>193</v>
      </c>
      <c r="C83" s="73"/>
      <c r="D83" s="29" t="s">
        <v>155</v>
      </c>
      <c r="E83" s="38">
        <v>20</v>
      </c>
      <c r="F83" s="34">
        <v>21</v>
      </c>
      <c r="G83" s="35">
        <v>18.87</v>
      </c>
      <c r="H83" s="33">
        <f t="shared" si="2"/>
        <v>377.4</v>
      </c>
      <c r="I83" s="70">
        <f t="shared" si="0"/>
        <v>456.65</v>
      </c>
      <c r="J83" s="1"/>
      <c r="K83" s="67"/>
    </row>
    <row r="84" spans="1:11" ht="49.5" customHeight="1">
      <c r="A84" s="29">
        <f t="shared" si="1"/>
        <v>44</v>
      </c>
      <c r="B84" s="72" t="s">
        <v>75</v>
      </c>
      <c r="C84" s="73"/>
      <c r="D84" s="29" t="s">
        <v>156</v>
      </c>
      <c r="E84" s="38">
        <v>100</v>
      </c>
      <c r="F84" s="34">
        <v>21</v>
      </c>
      <c r="G84" s="35">
        <v>15</v>
      </c>
      <c r="H84" s="33">
        <f t="shared" si="2"/>
        <v>1500</v>
      </c>
      <c r="I84" s="70">
        <f t="shared" si="0"/>
        <v>1815</v>
      </c>
      <c r="J84" s="1"/>
      <c r="K84" s="67"/>
    </row>
    <row r="85" spans="1:11" ht="18">
      <c r="A85" s="29">
        <f t="shared" si="1"/>
        <v>45</v>
      </c>
      <c r="B85" s="72" t="s">
        <v>76</v>
      </c>
      <c r="C85" s="73"/>
      <c r="D85" s="29" t="s">
        <v>156</v>
      </c>
      <c r="E85" s="38">
        <v>10</v>
      </c>
      <c r="F85" s="34">
        <v>21</v>
      </c>
      <c r="G85" s="35">
        <v>17.12</v>
      </c>
      <c r="H85" s="33">
        <f t="shared" si="2"/>
        <v>171.2</v>
      </c>
      <c r="I85" s="70">
        <f t="shared" si="0"/>
        <v>207.15</v>
      </c>
      <c r="J85" s="1"/>
      <c r="K85" s="67"/>
    </row>
    <row r="86" spans="1:11" ht="24" customHeight="1">
      <c r="A86" s="76" t="s">
        <v>202</v>
      </c>
      <c r="B86" s="79"/>
      <c r="C86" s="80"/>
      <c r="D86" s="29"/>
      <c r="E86" s="38"/>
      <c r="F86" s="34"/>
      <c r="G86" s="35"/>
      <c r="H86" s="33"/>
      <c r="I86" s="70"/>
      <c r="J86" s="1"/>
      <c r="K86" s="67"/>
    </row>
    <row r="87" spans="1:11" ht="25.5" customHeight="1">
      <c r="A87" s="29">
        <v>46</v>
      </c>
      <c r="B87" s="72" t="s">
        <v>172</v>
      </c>
      <c r="C87" s="73"/>
      <c r="D87" s="29" t="s">
        <v>47</v>
      </c>
      <c r="E87" s="38">
        <v>3000</v>
      </c>
      <c r="F87" s="34">
        <v>21</v>
      </c>
      <c r="G87" s="35">
        <v>3.25</v>
      </c>
      <c r="H87" s="33">
        <f t="shared" si="2"/>
        <v>9750</v>
      </c>
      <c r="I87" s="70">
        <f t="shared" si="0"/>
        <v>11797.5</v>
      </c>
      <c r="J87" s="1"/>
      <c r="K87" s="67"/>
    </row>
    <row r="88" spans="1:11" ht="23.25" customHeight="1">
      <c r="A88" s="29">
        <f t="shared" si="1"/>
        <v>47</v>
      </c>
      <c r="B88" s="72" t="s">
        <v>173</v>
      </c>
      <c r="C88" s="73"/>
      <c r="D88" s="29" t="s">
        <v>47</v>
      </c>
      <c r="E88" s="38">
        <v>1000</v>
      </c>
      <c r="F88" s="34">
        <v>21</v>
      </c>
      <c r="G88" s="35">
        <v>0.66</v>
      </c>
      <c r="H88" s="33">
        <f t="shared" si="2"/>
        <v>660</v>
      </c>
      <c r="I88" s="70">
        <f t="shared" si="0"/>
        <v>798.6</v>
      </c>
      <c r="J88" s="1"/>
      <c r="K88" s="67"/>
    </row>
    <row r="89" spans="1:11" ht="25.5" customHeight="1">
      <c r="A89" s="29">
        <f t="shared" si="1"/>
        <v>48</v>
      </c>
      <c r="B89" s="72" t="s">
        <v>77</v>
      </c>
      <c r="C89" s="73"/>
      <c r="D89" s="29" t="s">
        <v>47</v>
      </c>
      <c r="E89" s="38">
        <v>500</v>
      </c>
      <c r="F89" s="34">
        <v>21</v>
      </c>
      <c r="G89" s="35">
        <v>3.44</v>
      </c>
      <c r="H89" s="33">
        <f t="shared" si="2"/>
        <v>1720</v>
      </c>
      <c r="I89" s="70">
        <f t="shared" si="0"/>
        <v>2081.1999999999998</v>
      </c>
      <c r="J89" s="1"/>
      <c r="K89" s="67"/>
    </row>
    <row r="90" spans="1:11" ht="35.25" customHeight="1">
      <c r="A90" s="29">
        <f t="shared" si="1"/>
        <v>49</v>
      </c>
      <c r="B90" s="72" t="s">
        <v>203</v>
      </c>
      <c r="C90" s="73"/>
      <c r="D90" s="29" t="s">
        <v>158</v>
      </c>
      <c r="E90" s="38">
        <v>10</v>
      </c>
      <c r="F90" s="34">
        <v>21</v>
      </c>
      <c r="G90" s="35">
        <v>40.76</v>
      </c>
      <c r="H90" s="33">
        <f t="shared" si="2"/>
        <v>407.6</v>
      </c>
      <c r="I90" s="70">
        <f t="shared" si="0"/>
        <v>493.2</v>
      </c>
      <c r="J90" s="1"/>
      <c r="K90" s="67"/>
    </row>
    <row r="91" spans="1:11" ht="15.75" customHeight="1">
      <c r="A91" s="29">
        <f t="shared" si="1"/>
        <v>50</v>
      </c>
      <c r="B91" s="72" t="s">
        <v>204</v>
      </c>
      <c r="C91" s="73"/>
      <c r="D91" s="29" t="s">
        <v>157</v>
      </c>
      <c r="E91" s="38">
        <v>2</v>
      </c>
      <c r="F91" s="34">
        <v>21</v>
      </c>
      <c r="G91" s="35">
        <v>1463.16</v>
      </c>
      <c r="H91" s="33">
        <f t="shared" si="2"/>
        <v>2926.32</v>
      </c>
      <c r="I91" s="70">
        <f t="shared" si="0"/>
        <v>3540.85</v>
      </c>
      <c r="J91" s="1"/>
      <c r="K91" s="67"/>
    </row>
    <row r="92" spans="1:11" ht="24" customHeight="1">
      <c r="A92" s="29">
        <f t="shared" si="1"/>
        <v>51</v>
      </c>
      <c r="B92" s="72" t="s">
        <v>205</v>
      </c>
      <c r="C92" s="73"/>
      <c r="D92" s="29" t="s">
        <v>47</v>
      </c>
      <c r="E92" s="38">
        <v>100</v>
      </c>
      <c r="F92" s="34">
        <v>21</v>
      </c>
      <c r="G92" s="35">
        <v>18.34</v>
      </c>
      <c r="H92" s="33">
        <f t="shared" si="2"/>
        <v>1834</v>
      </c>
      <c r="I92" s="70">
        <f t="shared" si="0"/>
        <v>2219.14</v>
      </c>
      <c r="J92" s="1"/>
      <c r="K92" s="67"/>
    </row>
    <row r="93" spans="1:11" ht="31.5" customHeight="1">
      <c r="A93" s="29">
        <f t="shared" si="1"/>
        <v>52</v>
      </c>
      <c r="B93" s="72" t="s">
        <v>206</v>
      </c>
      <c r="C93" s="73"/>
      <c r="D93" s="29" t="s">
        <v>47</v>
      </c>
      <c r="E93" s="38">
        <v>500</v>
      </c>
      <c r="F93" s="34">
        <v>21</v>
      </c>
      <c r="G93" s="35">
        <v>7.53</v>
      </c>
      <c r="H93" s="33">
        <f t="shared" si="2"/>
        <v>3765</v>
      </c>
      <c r="I93" s="70">
        <f t="shared" si="0"/>
        <v>4555.6499999999996</v>
      </c>
      <c r="J93" s="1"/>
      <c r="K93" s="67"/>
    </row>
    <row r="94" spans="1:11" ht="30" customHeight="1">
      <c r="A94" s="29">
        <f t="shared" si="1"/>
        <v>53</v>
      </c>
      <c r="B94" s="72" t="s">
        <v>207</v>
      </c>
      <c r="C94" s="73"/>
      <c r="D94" s="29" t="s">
        <v>47</v>
      </c>
      <c r="E94" s="38">
        <v>500</v>
      </c>
      <c r="F94" s="34">
        <v>21</v>
      </c>
      <c r="G94" s="35">
        <v>10.49</v>
      </c>
      <c r="H94" s="33">
        <f t="shared" si="2"/>
        <v>5245</v>
      </c>
      <c r="I94" s="70">
        <f t="shared" si="0"/>
        <v>6346.45</v>
      </c>
      <c r="J94" s="1"/>
      <c r="K94" s="67"/>
    </row>
    <row r="95" spans="1:11" ht="32.25" customHeight="1">
      <c r="A95" s="29">
        <f t="shared" si="1"/>
        <v>54</v>
      </c>
      <c r="B95" s="72" t="s">
        <v>208</v>
      </c>
      <c r="C95" s="73"/>
      <c r="D95" s="29" t="s">
        <v>47</v>
      </c>
      <c r="E95" s="38">
        <v>100</v>
      </c>
      <c r="F95" s="34">
        <v>21</v>
      </c>
      <c r="G95" s="35">
        <v>16.309999999999999</v>
      </c>
      <c r="H95" s="33">
        <f t="shared" si="2"/>
        <v>1631</v>
      </c>
      <c r="I95" s="70">
        <f t="shared" si="0"/>
        <v>1973.51</v>
      </c>
      <c r="J95" s="1"/>
      <c r="K95" s="67"/>
    </row>
    <row r="96" spans="1:11" ht="31.5" customHeight="1">
      <c r="A96" s="29">
        <f t="shared" si="1"/>
        <v>55</v>
      </c>
      <c r="B96" s="72" t="s">
        <v>78</v>
      </c>
      <c r="C96" s="73"/>
      <c r="D96" s="29" t="s">
        <v>47</v>
      </c>
      <c r="E96" s="38">
        <v>200</v>
      </c>
      <c r="F96" s="34">
        <v>21</v>
      </c>
      <c r="G96" s="35">
        <v>23.94</v>
      </c>
      <c r="H96" s="33">
        <f t="shared" si="2"/>
        <v>4788</v>
      </c>
      <c r="I96" s="70">
        <f t="shared" si="0"/>
        <v>5793.48</v>
      </c>
      <c r="J96" s="1"/>
      <c r="K96" s="67"/>
    </row>
    <row r="97" spans="1:11" ht="31.5" customHeight="1">
      <c r="A97" s="29">
        <f t="shared" si="1"/>
        <v>56</v>
      </c>
      <c r="B97" s="72" t="s">
        <v>209</v>
      </c>
      <c r="C97" s="73"/>
      <c r="D97" s="29" t="s">
        <v>47</v>
      </c>
      <c r="E97" s="38">
        <v>100</v>
      </c>
      <c r="F97" s="34">
        <v>21</v>
      </c>
      <c r="G97" s="35">
        <v>12.08</v>
      </c>
      <c r="H97" s="33">
        <f t="shared" si="2"/>
        <v>1208</v>
      </c>
      <c r="I97" s="70">
        <f t="shared" si="0"/>
        <v>1461.68</v>
      </c>
      <c r="J97" s="1"/>
      <c r="K97" s="67"/>
    </row>
    <row r="98" spans="1:11" ht="18">
      <c r="A98" s="29">
        <f t="shared" si="1"/>
        <v>57</v>
      </c>
      <c r="B98" s="72" t="s">
        <v>210</v>
      </c>
      <c r="C98" s="73"/>
      <c r="D98" s="29" t="s">
        <v>47</v>
      </c>
      <c r="E98" s="38">
        <v>101</v>
      </c>
      <c r="F98" s="34">
        <v>21</v>
      </c>
      <c r="G98" s="35">
        <v>2.27</v>
      </c>
      <c r="H98" s="33">
        <f t="shared" si="2"/>
        <v>229.27</v>
      </c>
      <c r="I98" s="70">
        <f t="shared" si="0"/>
        <v>277.42</v>
      </c>
      <c r="J98" s="1"/>
      <c r="K98" s="67"/>
    </row>
    <row r="99" spans="1:11" ht="18">
      <c r="A99" s="29">
        <f t="shared" si="1"/>
        <v>58</v>
      </c>
      <c r="B99" s="72" t="s">
        <v>79</v>
      </c>
      <c r="C99" s="73"/>
      <c r="D99" s="29" t="s">
        <v>47</v>
      </c>
      <c r="E99" s="38">
        <v>500</v>
      </c>
      <c r="F99" s="34">
        <v>21</v>
      </c>
      <c r="G99" s="35">
        <v>6.55</v>
      </c>
      <c r="H99" s="33">
        <f t="shared" si="2"/>
        <v>3275</v>
      </c>
      <c r="I99" s="70">
        <f t="shared" si="0"/>
        <v>3962.75</v>
      </c>
      <c r="J99" s="1"/>
      <c r="K99" s="67"/>
    </row>
    <row r="100" spans="1:11" ht="64.5" customHeight="1">
      <c r="A100" s="29">
        <f t="shared" si="1"/>
        <v>59</v>
      </c>
      <c r="B100" s="72" t="s">
        <v>80</v>
      </c>
      <c r="C100" s="73"/>
      <c r="D100" s="29" t="s">
        <v>47</v>
      </c>
      <c r="E100" s="38">
        <v>300</v>
      </c>
      <c r="F100" s="34">
        <v>21</v>
      </c>
      <c r="G100" s="35">
        <v>26.61</v>
      </c>
      <c r="H100" s="33">
        <f t="shared" si="2"/>
        <v>7983</v>
      </c>
      <c r="I100" s="70">
        <f t="shared" si="0"/>
        <v>9659.43</v>
      </c>
      <c r="J100" s="1"/>
      <c r="K100" s="67"/>
    </row>
    <row r="101" spans="1:11" ht="64.5" customHeight="1">
      <c r="A101" s="29">
        <f t="shared" si="1"/>
        <v>60</v>
      </c>
      <c r="B101" s="72" t="s">
        <v>81</v>
      </c>
      <c r="C101" s="73"/>
      <c r="D101" s="29" t="s">
        <v>47</v>
      </c>
      <c r="E101" s="38">
        <v>50</v>
      </c>
      <c r="F101" s="34">
        <v>21</v>
      </c>
      <c r="G101" s="35">
        <v>31.43</v>
      </c>
      <c r="H101" s="33">
        <f t="shared" si="2"/>
        <v>1571.5</v>
      </c>
      <c r="I101" s="70">
        <f t="shared" si="0"/>
        <v>1901.52</v>
      </c>
      <c r="J101" s="1"/>
      <c r="K101" s="67"/>
    </row>
    <row r="102" spans="1:11" ht="96" customHeight="1">
      <c r="A102" s="29">
        <f t="shared" si="1"/>
        <v>61</v>
      </c>
      <c r="B102" s="72" t="s">
        <v>82</v>
      </c>
      <c r="C102" s="73"/>
      <c r="D102" s="29" t="s">
        <v>47</v>
      </c>
      <c r="E102" s="38">
        <v>600</v>
      </c>
      <c r="F102" s="34">
        <v>21</v>
      </c>
      <c r="G102" s="35">
        <v>32.869999999999997</v>
      </c>
      <c r="H102" s="33">
        <f t="shared" si="2"/>
        <v>19722</v>
      </c>
      <c r="I102" s="70">
        <f t="shared" si="0"/>
        <v>23863.62</v>
      </c>
      <c r="J102" s="1"/>
      <c r="K102" s="67"/>
    </row>
    <row r="103" spans="1:11" ht="36.75" customHeight="1">
      <c r="A103" s="29">
        <f t="shared" si="1"/>
        <v>62</v>
      </c>
      <c r="B103" s="72" t="s">
        <v>83</v>
      </c>
      <c r="C103" s="73"/>
      <c r="D103" s="29" t="s">
        <v>47</v>
      </c>
      <c r="E103" s="38">
        <v>3000</v>
      </c>
      <c r="F103" s="34">
        <v>21</v>
      </c>
      <c r="G103" s="35">
        <v>17.23</v>
      </c>
      <c r="H103" s="33">
        <f t="shared" si="2"/>
        <v>51690</v>
      </c>
      <c r="I103" s="70">
        <f t="shared" si="0"/>
        <v>62544.9</v>
      </c>
      <c r="J103" s="1"/>
      <c r="K103" s="67"/>
    </row>
    <row r="104" spans="1:11" ht="39" customHeight="1">
      <c r="A104" s="29">
        <f t="shared" si="1"/>
        <v>63</v>
      </c>
      <c r="B104" s="72" t="s">
        <v>84</v>
      </c>
      <c r="C104" s="73"/>
      <c r="D104" s="29" t="s">
        <v>47</v>
      </c>
      <c r="E104" s="38">
        <v>100</v>
      </c>
      <c r="F104" s="34">
        <v>21</v>
      </c>
      <c r="G104" s="35">
        <v>18.600000000000001</v>
      </c>
      <c r="H104" s="33">
        <f t="shared" si="2"/>
        <v>1860</v>
      </c>
      <c r="I104" s="70">
        <f t="shared" si="0"/>
        <v>2250.6</v>
      </c>
      <c r="J104" s="1"/>
      <c r="K104" s="67"/>
    </row>
    <row r="105" spans="1:11" ht="18">
      <c r="A105" s="29">
        <f t="shared" si="1"/>
        <v>64</v>
      </c>
      <c r="B105" s="72" t="s">
        <v>211</v>
      </c>
      <c r="C105" s="73"/>
      <c r="D105" s="29" t="s">
        <v>155</v>
      </c>
      <c r="E105" s="38">
        <v>3000</v>
      </c>
      <c r="F105" s="34">
        <v>21</v>
      </c>
      <c r="G105" s="35">
        <v>4.88</v>
      </c>
      <c r="H105" s="33">
        <f t="shared" si="2"/>
        <v>14640</v>
      </c>
      <c r="I105" s="70">
        <f t="shared" si="0"/>
        <v>17714.400000000001</v>
      </c>
      <c r="J105" s="1"/>
      <c r="K105" s="67"/>
    </row>
    <row r="106" spans="1:11" ht="18">
      <c r="A106" s="29">
        <f t="shared" si="1"/>
        <v>65</v>
      </c>
      <c r="B106" s="72" t="s">
        <v>212</v>
      </c>
      <c r="C106" s="73"/>
      <c r="D106" s="29" t="s">
        <v>155</v>
      </c>
      <c r="E106" s="38">
        <v>50</v>
      </c>
      <c r="F106" s="34">
        <v>21</v>
      </c>
      <c r="G106" s="35">
        <v>4.3</v>
      </c>
      <c r="H106" s="33">
        <f t="shared" si="2"/>
        <v>215</v>
      </c>
      <c r="I106" s="70">
        <f t="shared" si="0"/>
        <v>260.14999999999998</v>
      </c>
      <c r="J106" s="1"/>
      <c r="K106" s="67"/>
    </row>
    <row r="107" spans="1:11" ht="28.5" customHeight="1">
      <c r="A107" s="76" t="s">
        <v>213</v>
      </c>
      <c r="B107" s="79"/>
      <c r="C107" s="80"/>
      <c r="D107" s="29"/>
      <c r="E107" s="38"/>
      <c r="F107" s="34"/>
      <c r="G107" s="35"/>
      <c r="H107" s="33"/>
      <c r="I107" s="70"/>
      <c r="J107" s="1"/>
      <c r="K107" s="67"/>
    </row>
    <row r="108" spans="1:11" ht="18">
      <c r="A108" s="29">
        <v>66</v>
      </c>
      <c r="B108" s="72" t="s">
        <v>85</v>
      </c>
      <c r="C108" s="73"/>
      <c r="D108" s="29" t="s">
        <v>156</v>
      </c>
      <c r="E108" s="38">
        <v>1500</v>
      </c>
      <c r="F108" s="34">
        <v>21</v>
      </c>
      <c r="G108" s="35">
        <v>0.64</v>
      </c>
      <c r="H108" s="33">
        <f t="shared" si="2"/>
        <v>960</v>
      </c>
      <c r="I108" s="70">
        <f t="shared" si="0"/>
        <v>1161.5999999999999</v>
      </c>
      <c r="J108" s="1"/>
      <c r="K108" s="67"/>
    </row>
    <row r="109" spans="1:11" ht="18">
      <c r="A109" s="29">
        <f t="shared" si="1"/>
        <v>67</v>
      </c>
      <c r="B109" s="72" t="s">
        <v>168</v>
      </c>
      <c r="C109" s="73"/>
      <c r="D109" s="29" t="s">
        <v>155</v>
      </c>
      <c r="E109" s="38">
        <v>1000</v>
      </c>
      <c r="F109" s="34">
        <v>21</v>
      </c>
      <c r="G109" s="35">
        <v>0.34</v>
      </c>
      <c r="H109" s="33">
        <f t="shared" si="2"/>
        <v>340</v>
      </c>
      <c r="I109" s="70">
        <f t="shared" si="0"/>
        <v>411.4</v>
      </c>
      <c r="J109" s="1"/>
      <c r="K109" s="67"/>
    </row>
    <row r="110" spans="1:11" ht="18">
      <c r="A110" s="29">
        <f t="shared" si="1"/>
        <v>68</v>
      </c>
      <c r="B110" s="72" t="s">
        <v>214</v>
      </c>
      <c r="C110" s="73"/>
      <c r="D110" s="29" t="s">
        <v>156</v>
      </c>
      <c r="E110" s="38">
        <v>500</v>
      </c>
      <c r="F110" s="34">
        <v>21</v>
      </c>
      <c r="G110" s="35">
        <v>3.23</v>
      </c>
      <c r="H110" s="33">
        <f t="shared" si="2"/>
        <v>1615</v>
      </c>
      <c r="I110" s="70">
        <f t="shared" si="0"/>
        <v>1954.15</v>
      </c>
      <c r="J110" s="1"/>
      <c r="K110" s="67"/>
    </row>
    <row r="111" spans="1:11" ht="18">
      <c r="A111" s="29">
        <f t="shared" si="1"/>
        <v>69</v>
      </c>
      <c r="B111" s="72" t="s">
        <v>169</v>
      </c>
      <c r="C111" s="73"/>
      <c r="D111" s="29" t="s">
        <v>156</v>
      </c>
      <c r="E111" s="38">
        <v>10</v>
      </c>
      <c r="F111" s="34">
        <v>21</v>
      </c>
      <c r="G111" s="35">
        <v>8.06</v>
      </c>
      <c r="H111" s="33">
        <f t="shared" si="2"/>
        <v>80.599999999999994</v>
      </c>
      <c r="I111" s="70">
        <f t="shared" si="0"/>
        <v>97.53</v>
      </c>
      <c r="J111" s="1"/>
      <c r="K111" s="67"/>
    </row>
    <row r="112" spans="1:11" ht="18">
      <c r="A112" s="29">
        <f t="shared" si="1"/>
        <v>70</v>
      </c>
      <c r="B112" s="72" t="s">
        <v>86</v>
      </c>
      <c r="C112" s="73"/>
      <c r="D112" s="29" t="s">
        <v>156</v>
      </c>
      <c r="E112" s="38">
        <v>10</v>
      </c>
      <c r="F112" s="34">
        <v>21</v>
      </c>
      <c r="G112" s="35">
        <v>64.5</v>
      </c>
      <c r="H112" s="33">
        <f t="shared" si="2"/>
        <v>645</v>
      </c>
      <c r="I112" s="70">
        <f t="shared" si="0"/>
        <v>780.45</v>
      </c>
      <c r="J112" s="1"/>
      <c r="K112" s="67"/>
    </row>
    <row r="113" spans="1:11" ht="69.75" customHeight="1">
      <c r="A113" s="29">
        <f t="shared" si="1"/>
        <v>71</v>
      </c>
      <c r="B113" s="72" t="s">
        <v>87</v>
      </c>
      <c r="C113" s="73"/>
      <c r="D113" s="29" t="s">
        <v>156</v>
      </c>
      <c r="E113" s="38">
        <v>300</v>
      </c>
      <c r="F113" s="34">
        <v>21</v>
      </c>
      <c r="G113" s="35">
        <v>30.47</v>
      </c>
      <c r="H113" s="33">
        <f t="shared" si="2"/>
        <v>9141</v>
      </c>
      <c r="I113" s="70">
        <f t="shared" si="0"/>
        <v>11060.61</v>
      </c>
      <c r="J113" s="1"/>
      <c r="K113" s="67"/>
    </row>
    <row r="114" spans="1:11" ht="53.25" customHeight="1">
      <c r="A114" s="29">
        <f t="shared" si="1"/>
        <v>72</v>
      </c>
      <c r="B114" s="72" t="s">
        <v>88</v>
      </c>
      <c r="C114" s="73"/>
      <c r="D114" s="29" t="s">
        <v>156</v>
      </c>
      <c r="E114" s="38">
        <v>200</v>
      </c>
      <c r="F114" s="34">
        <v>21</v>
      </c>
      <c r="G114" s="35">
        <v>24.98</v>
      </c>
      <c r="H114" s="33">
        <f t="shared" si="2"/>
        <v>4996</v>
      </c>
      <c r="I114" s="70">
        <f t="shared" si="0"/>
        <v>6045.16</v>
      </c>
      <c r="J114" s="1"/>
      <c r="K114" s="67"/>
    </row>
    <row r="115" spans="1:11" ht="51.75" customHeight="1">
      <c r="A115" s="29">
        <f t="shared" si="1"/>
        <v>73</v>
      </c>
      <c r="B115" s="72" t="s">
        <v>89</v>
      </c>
      <c r="C115" s="73"/>
      <c r="D115" s="29" t="s">
        <v>156</v>
      </c>
      <c r="E115" s="38">
        <v>50</v>
      </c>
      <c r="F115" s="34">
        <v>21</v>
      </c>
      <c r="G115" s="35">
        <v>63.47</v>
      </c>
      <c r="H115" s="33">
        <f t="shared" si="2"/>
        <v>3173.5</v>
      </c>
      <c r="I115" s="70">
        <f t="shared" si="0"/>
        <v>3839.94</v>
      </c>
      <c r="J115" s="1"/>
      <c r="K115" s="67"/>
    </row>
    <row r="116" spans="1:11" ht="64.5" customHeight="1">
      <c r="A116" s="29">
        <f t="shared" si="1"/>
        <v>74</v>
      </c>
      <c r="B116" s="72" t="s">
        <v>90</v>
      </c>
      <c r="C116" s="73"/>
      <c r="D116" s="29" t="s">
        <v>156</v>
      </c>
      <c r="E116" s="38">
        <v>20</v>
      </c>
      <c r="F116" s="34">
        <v>21</v>
      </c>
      <c r="G116" s="35">
        <v>63.47</v>
      </c>
      <c r="H116" s="33">
        <f t="shared" si="2"/>
        <v>1269.4000000000001</v>
      </c>
      <c r="I116" s="70">
        <f t="shared" si="0"/>
        <v>1535.97</v>
      </c>
      <c r="J116" s="1"/>
      <c r="K116" s="67"/>
    </row>
    <row r="117" spans="1:11" ht="38.25" customHeight="1">
      <c r="A117" s="29">
        <f t="shared" si="1"/>
        <v>75</v>
      </c>
      <c r="B117" s="72" t="s">
        <v>215</v>
      </c>
      <c r="C117" s="73"/>
      <c r="D117" s="29" t="s">
        <v>155</v>
      </c>
      <c r="E117" s="38">
        <v>500</v>
      </c>
      <c r="F117" s="34">
        <v>21</v>
      </c>
      <c r="G117" s="35">
        <v>1.95</v>
      </c>
      <c r="H117" s="33">
        <f t="shared" si="2"/>
        <v>975</v>
      </c>
      <c r="I117" s="70">
        <f t="shared" si="0"/>
        <v>1179.75</v>
      </c>
      <c r="J117" s="1"/>
      <c r="K117" s="67"/>
    </row>
    <row r="118" spans="1:11" ht="46.5" customHeight="1">
      <c r="A118" s="29">
        <f t="shared" si="1"/>
        <v>76</v>
      </c>
      <c r="B118" s="72" t="s">
        <v>216</v>
      </c>
      <c r="C118" s="73"/>
      <c r="D118" s="29" t="s">
        <v>155</v>
      </c>
      <c r="E118" s="38">
        <v>50</v>
      </c>
      <c r="F118" s="34">
        <v>21</v>
      </c>
      <c r="G118" s="35">
        <v>3.91</v>
      </c>
      <c r="H118" s="33">
        <f t="shared" si="2"/>
        <v>195.5</v>
      </c>
      <c r="I118" s="70">
        <f t="shared" si="0"/>
        <v>236.56</v>
      </c>
      <c r="J118" s="1"/>
      <c r="K118" s="67"/>
    </row>
    <row r="119" spans="1:11" ht="39" customHeight="1">
      <c r="A119" s="29">
        <f t="shared" si="1"/>
        <v>77</v>
      </c>
      <c r="B119" s="72" t="s">
        <v>91</v>
      </c>
      <c r="C119" s="73"/>
      <c r="D119" s="29" t="s">
        <v>155</v>
      </c>
      <c r="E119" s="38">
        <v>6000</v>
      </c>
      <c r="F119" s="34">
        <v>21</v>
      </c>
      <c r="G119" s="35">
        <v>3.28</v>
      </c>
      <c r="H119" s="33">
        <f t="shared" si="2"/>
        <v>19680</v>
      </c>
      <c r="I119" s="70">
        <f t="shared" si="0"/>
        <v>23812.799999999999</v>
      </c>
      <c r="J119" s="1"/>
      <c r="K119" s="67"/>
    </row>
    <row r="120" spans="1:11" ht="37.5" customHeight="1">
      <c r="A120" s="29">
        <f t="shared" si="1"/>
        <v>78</v>
      </c>
      <c r="B120" s="72" t="s">
        <v>92</v>
      </c>
      <c r="C120" s="73"/>
      <c r="D120" s="29" t="s">
        <v>155</v>
      </c>
      <c r="E120" s="38">
        <v>5000</v>
      </c>
      <c r="F120" s="34">
        <v>21</v>
      </c>
      <c r="G120" s="35">
        <v>3.52</v>
      </c>
      <c r="H120" s="33">
        <f t="shared" si="2"/>
        <v>17600</v>
      </c>
      <c r="I120" s="70">
        <f t="shared" si="0"/>
        <v>21296</v>
      </c>
      <c r="J120" s="1"/>
      <c r="K120" s="67"/>
    </row>
    <row r="121" spans="1:11" ht="39" customHeight="1">
      <c r="A121" s="29">
        <f t="shared" si="1"/>
        <v>79</v>
      </c>
      <c r="B121" s="72" t="s">
        <v>93</v>
      </c>
      <c r="C121" s="73"/>
      <c r="D121" s="29" t="s">
        <v>156</v>
      </c>
      <c r="E121" s="38">
        <v>100</v>
      </c>
      <c r="F121" s="34">
        <v>21</v>
      </c>
      <c r="G121" s="35">
        <v>0.81</v>
      </c>
      <c r="H121" s="33">
        <f t="shared" si="2"/>
        <v>81</v>
      </c>
      <c r="I121" s="70">
        <f t="shared" si="0"/>
        <v>98.01</v>
      </c>
      <c r="J121" s="1"/>
      <c r="K121" s="67"/>
    </row>
    <row r="122" spans="1:11" ht="33.75" customHeight="1">
      <c r="A122" s="29">
        <f t="shared" si="1"/>
        <v>80</v>
      </c>
      <c r="B122" s="72" t="s">
        <v>94</v>
      </c>
      <c r="C122" s="73"/>
      <c r="D122" s="29" t="s">
        <v>156</v>
      </c>
      <c r="E122" s="38">
        <v>100</v>
      </c>
      <c r="F122" s="34">
        <v>21</v>
      </c>
      <c r="G122" s="35">
        <v>0.81</v>
      </c>
      <c r="H122" s="33">
        <f t="shared" si="2"/>
        <v>81</v>
      </c>
      <c r="I122" s="70">
        <f t="shared" si="0"/>
        <v>98.01</v>
      </c>
      <c r="J122" s="1"/>
      <c r="K122" s="67"/>
    </row>
    <row r="123" spans="1:11" ht="39.75" customHeight="1">
      <c r="A123" s="29">
        <f t="shared" si="1"/>
        <v>81</v>
      </c>
      <c r="B123" s="72" t="s">
        <v>217</v>
      </c>
      <c r="C123" s="73"/>
      <c r="D123" s="29" t="s">
        <v>156</v>
      </c>
      <c r="E123" s="38">
        <v>1000</v>
      </c>
      <c r="F123" s="34">
        <v>21</v>
      </c>
      <c r="G123" s="35">
        <v>10.48</v>
      </c>
      <c r="H123" s="33">
        <f t="shared" si="2"/>
        <v>10480</v>
      </c>
      <c r="I123" s="70">
        <f t="shared" si="0"/>
        <v>12680.8</v>
      </c>
      <c r="J123" s="1"/>
      <c r="K123" s="67"/>
    </row>
    <row r="124" spans="1:11" ht="39" customHeight="1">
      <c r="A124" s="29">
        <f t="shared" si="1"/>
        <v>82</v>
      </c>
      <c r="B124" s="72" t="s">
        <v>218</v>
      </c>
      <c r="C124" s="73"/>
      <c r="D124" s="29" t="s">
        <v>156</v>
      </c>
      <c r="E124" s="38">
        <v>500</v>
      </c>
      <c r="F124" s="34">
        <v>21</v>
      </c>
      <c r="G124" s="35">
        <v>10.48</v>
      </c>
      <c r="H124" s="33">
        <f t="shared" si="2"/>
        <v>5240</v>
      </c>
      <c r="I124" s="70">
        <f t="shared" si="0"/>
        <v>6340.4</v>
      </c>
      <c r="J124" s="1"/>
      <c r="K124" s="67"/>
    </row>
    <row r="125" spans="1:11" ht="39.75" customHeight="1">
      <c r="A125" s="29">
        <f t="shared" si="1"/>
        <v>83</v>
      </c>
      <c r="B125" s="72" t="s">
        <v>219</v>
      </c>
      <c r="C125" s="73"/>
      <c r="D125" s="29" t="s">
        <v>156</v>
      </c>
      <c r="E125" s="38">
        <v>100</v>
      </c>
      <c r="F125" s="34">
        <v>21</v>
      </c>
      <c r="G125" s="35">
        <v>34.71</v>
      </c>
      <c r="H125" s="33">
        <f t="shared" si="2"/>
        <v>3471</v>
      </c>
      <c r="I125" s="70">
        <f t="shared" si="0"/>
        <v>4199.91</v>
      </c>
      <c r="J125" s="1"/>
      <c r="K125" s="67"/>
    </row>
    <row r="126" spans="1:11" ht="36" customHeight="1">
      <c r="A126" s="29">
        <f t="shared" si="1"/>
        <v>84</v>
      </c>
      <c r="B126" s="72" t="s">
        <v>95</v>
      </c>
      <c r="C126" s="73"/>
      <c r="D126" s="29" t="s">
        <v>156</v>
      </c>
      <c r="E126" s="38">
        <v>5</v>
      </c>
      <c r="F126" s="34">
        <v>21</v>
      </c>
      <c r="G126" s="35">
        <v>46.16</v>
      </c>
      <c r="H126" s="33">
        <f t="shared" si="2"/>
        <v>230.8</v>
      </c>
      <c r="I126" s="70">
        <f t="shared" si="0"/>
        <v>279.27</v>
      </c>
      <c r="J126" s="1"/>
      <c r="K126" s="67"/>
    </row>
    <row r="127" spans="1:11" ht="35.25" customHeight="1">
      <c r="A127" s="29">
        <f t="shared" si="1"/>
        <v>85</v>
      </c>
      <c r="B127" s="72" t="s">
        <v>220</v>
      </c>
      <c r="C127" s="73"/>
      <c r="D127" s="29" t="s">
        <v>156</v>
      </c>
      <c r="E127" s="38">
        <v>100</v>
      </c>
      <c r="F127" s="34">
        <v>21</v>
      </c>
      <c r="G127" s="35">
        <v>16.16</v>
      </c>
      <c r="H127" s="33">
        <f t="shared" si="2"/>
        <v>1616</v>
      </c>
      <c r="I127" s="70">
        <f t="shared" si="0"/>
        <v>1955.36</v>
      </c>
      <c r="J127" s="1"/>
      <c r="K127" s="67"/>
    </row>
    <row r="128" spans="1:11" ht="18">
      <c r="A128" s="29">
        <f t="shared" si="1"/>
        <v>86</v>
      </c>
      <c r="B128" s="72" t="s">
        <v>96</v>
      </c>
      <c r="C128" s="73"/>
      <c r="D128" s="29" t="s">
        <v>156</v>
      </c>
      <c r="E128" s="38">
        <v>300</v>
      </c>
      <c r="F128" s="34">
        <v>21</v>
      </c>
      <c r="G128" s="35">
        <v>17.28</v>
      </c>
      <c r="H128" s="33">
        <f t="shared" si="2"/>
        <v>5184</v>
      </c>
      <c r="I128" s="70">
        <f t="shared" si="0"/>
        <v>6272.64</v>
      </c>
      <c r="J128" s="1"/>
      <c r="K128" s="67"/>
    </row>
    <row r="129" spans="1:11" ht="18">
      <c r="A129" s="29">
        <f t="shared" si="1"/>
        <v>87</v>
      </c>
      <c r="B129" s="72" t="s">
        <v>221</v>
      </c>
      <c r="C129" s="73"/>
      <c r="D129" s="29" t="s">
        <v>156</v>
      </c>
      <c r="E129" s="38">
        <v>100</v>
      </c>
      <c r="F129" s="34">
        <v>21</v>
      </c>
      <c r="G129" s="35">
        <v>3.2</v>
      </c>
      <c r="H129" s="33">
        <f t="shared" si="2"/>
        <v>320</v>
      </c>
      <c r="I129" s="70">
        <f t="shared" si="0"/>
        <v>387.2</v>
      </c>
      <c r="J129" s="1"/>
      <c r="K129" s="67"/>
    </row>
    <row r="130" spans="1:11" ht="29.25" customHeight="1">
      <c r="A130" s="76" t="s">
        <v>222</v>
      </c>
      <c r="B130" s="79"/>
      <c r="C130" s="80"/>
      <c r="D130" s="29"/>
      <c r="E130" s="38"/>
      <c r="F130" s="34"/>
      <c r="G130" s="35"/>
      <c r="H130" s="33"/>
      <c r="I130" s="70"/>
      <c r="J130" s="1"/>
      <c r="K130" s="67"/>
    </row>
    <row r="131" spans="1:11" ht="46.5" customHeight="1">
      <c r="A131" s="29">
        <v>88</v>
      </c>
      <c r="B131" s="72" t="s">
        <v>223</v>
      </c>
      <c r="C131" s="73"/>
      <c r="D131" s="29" t="s">
        <v>156</v>
      </c>
      <c r="E131" s="38">
        <v>500</v>
      </c>
      <c r="F131" s="34">
        <v>21</v>
      </c>
      <c r="G131" s="35">
        <v>12.64</v>
      </c>
      <c r="H131" s="33">
        <f t="shared" si="2"/>
        <v>6320</v>
      </c>
      <c r="I131" s="70">
        <f t="shared" si="0"/>
        <v>7647.2</v>
      </c>
      <c r="J131" s="1"/>
      <c r="K131" s="67"/>
    </row>
    <row r="132" spans="1:11" ht="36" customHeight="1">
      <c r="A132" s="29">
        <f t="shared" si="1"/>
        <v>89</v>
      </c>
      <c r="B132" s="72" t="s">
        <v>224</v>
      </c>
      <c r="C132" s="73"/>
      <c r="D132" s="29" t="s">
        <v>156</v>
      </c>
      <c r="E132" s="38">
        <v>10</v>
      </c>
      <c r="F132" s="34">
        <v>21</v>
      </c>
      <c r="G132" s="35">
        <v>71.16</v>
      </c>
      <c r="H132" s="33">
        <f t="shared" si="2"/>
        <v>711.6</v>
      </c>
      <c r="I132" s="70">
        <f t="shared" si="0"/>
        <v>861.04</v>
      </c>
      <c r="J132" s="1"/>
      <c r="K132" s="67"/>
    </row>
    <row r="133" spans="1:11" ht="15.75" customHeight="1">
      <c r="A133" s="76" t="s">
        <v>231</v>
      </c>
      <c r="B133" s="79"/>
      <c r="C133" s="80"/>
      <c r="D133" s="29"/>
      <c r="E133" s="38"/>
      <c r="F133" s="34"/>
      <c r="G133" s="35"/>
      <c r="H133" s="33"/>
      <c r="I133" s="70"/>
      <c r="J133" s="1"/>
      <c r="K133" s="67"/>
    </row>
    <row r="134" spans="1:11" ht="15.75" customHeight="1">
      <c r="A134" s="29">
        <v>90</v>
      </c>
      <c r="B134" s="72" t="s">
        <v>166</v>
      </c>
      <c r="C134" s="73"/>
      <c r="D134" s="29" t="s">
        <v>155</v>
      </c>
      <c r="E134" s="38">
        <v>100</v>
      </c>
      <c r="F134" s="34">
        <v>21</v>
      </c>
      <c r="G134" s="35">
        <v>6.71</v>
      </c>
      <c r="H134" s="33">
        <f t="shared" si="2"/>
        <v>671</v>
      </c>
      <c r="I134" s="70">
        <f t="shared" si="0"/>
        <v>811.91</v>
      </c>
      <c r="J134" s="1"/>
      <c r="K134" s="67"/>
    </row>
    <row r="135" spans="1:11" ht="18">
      <c r="A135" s="29">
        <v>91</v>
      </c>
      <c r="B135" s="72" t="s">
        <v>167</v>
      </c>
      <c r="C135" s="73"/>
      <c r="D135" s="29" t="s">
        <v>155</v>
      </c>
      <c r="E135" s="38">
        <v>50</v>
      </c>
      <c r="F135" s="34">
        <v>21</v>
      </c>
      <c r="G135" s="35">
        <v>8.26</v>
      </c>
      <c r="H135" s="33">
        <f t="shared" si="2"/>
        <v>413</v>
      </c>
      <c r="I135" s="70">
        <f t="shared" si="0"/>
        <v>499.73</v>
      </c>
      <c r="J135" s="1"/>
      <c r="K135" s="67"/>
    </row>
    <row r="136" spans="1:11" ht="15.75" customHeight="1">
      <c r="A136" s="29">
        <v>92</v>
      </c>
      <c r="B136" s="72" t="s">
        <v>225</v>
      </c>
      <c r="C136" s="73"/>
      <c r="D136" s="29" t="s">
        <v>155</v>
      </c>
      <c r="E136" s="38">
        <v>100</v>
      </c>
      <c r="F136" s="34">
        <v>21</v>
      </c>
      <c r="G136" s="35">
        <v>14.14</v>
      </c>
      <c r="H136" s="33">
        <f t="shared" si="2"/>
        <v>1414</v>
      </c>
      <c r="I136" s="70">
        <f t="shared" si="0"/>
        <v>1710.94</v>
      </c>
      <c r="J136" s="1"/>
      <c r="K136" s="67"/>
    </row>
    <row r="137" spans="1:11" ht="15.75" customHeight="1">
      <c r="A137" s="29">
        <f t="shared" si="1"/>
        <v>93</v>
      </c>
      <c r="B137" s="72" t="s">
        <v>226</v>
      </c>
      <c r="C137" s="73"/>
      <c r="D137" s="29" t="s">
        <v>155</v>
      </c>
      <c r="E137" s="38">
        <v>50</v>
      </c>
      <c r="F137" s="34">
        <v>21</v>
      </c>
      <c r="G137" s="35">
        <v>17.3</v>
      </c>
      <c r="H137" s="33">
        <f t="shared" si="2"/>
        <v>865</v>
      </c>
      <c r="I137" s="70">
        <f t="shared" si="0"/>
        <v>1046.6500000000001</v>
      </c>
      <c r="J137" s="1"/>
      <c r="K137" s="67"/>
    </row>
    <row r="138" spans="1:11" ht="40.5" customHeight="1">
      <c r="A138" s="29">
        <f t="shared" si="1"/>
        <v>94</v>
      </c>
      <c r="B138" s="72" t="s">
        <v>227</v>
      </c>
      <c r="C138" s="73"/>
      <c r="D138" s="29" t="s">
        <v>155</v>
      </c>
      <c r="E138" s="38">
        <v>10</v>
      </c>
      <c r="F138" s="34">
        <v>21</v>
      </c>
      <c r="G138" s="35">
        <v>16.739999999999998</v>
      </c>
      <c r="H138" s="33">
        <f t="shared" si="2"/>
        <v>167.4</v>
      </c>
      <c r="I138" s="70">
        <f t="shared" si="0"/>
        <v>202.55</v>
      </c>
      <c r="J138" s="1"/>
      <c r="K138" s="67"/>
    </row>
    <row r="139" spans="1:11" ht="35.25" customHeight="1">
      <c r="A139" s="29">
        <f t="shared" si="1"/>
        <v>95</v>
      </c>
      <c r="B139" s="72" t="s">
        <v>228</v>
      </c>
      <c r="C139" s="73"/>
      <c r="D139" s="29" t="s">
        <v>156</v>
      </c>
      <c r="E139" s="38">
        <v>400</v>
      </c>
      <c r="F139" s="34">
        <v>21</v>
      </c>
      <c r="G139" s="35">
        <v>4.72</v>
      </c>
      <c r="H139" s="33">
        <f t="shared" si="2"/>
        <v>1888</v>
      </c>
      <c r="I139" s="70">
        <f t="shared" si="0"/>
        <v>2284.48</v>
      </c>
      <c r="J139" s="1"/>
      <c r="K139" s="67"/>
    </row>
    <row r="140" spans="1:11" ht="32.25" customHeight="1">
      <c r="A140" s="29">
        <f t="shared" si="1"/>
        <v>96</v>
      </c>
      <c r="B140" s="72" t="s">
        <v>229</v>
      </c>
      <c r="C140" s="73"/>
      <c r="D140" s="29" t="s">
        <v>156</v>
      </c>
      <c r="E140" s="38">
        <v>150</v>
      </c>
      <c r="F140" s="34">
        <v>21</v>
      </c>
      <c r="G140" s="35">
        <v>7.87</v>
      </c>
      <c r="H140" s="33">
        <f t="shared" si="2"/>
        <v>1180.5</v>
      </c>
      <c r="I140" s="70">
        <f t="shared" si="0"/>
        <v>1428.41</v>
      </c>
      <c r="J140" s="1"/>
      <c r="K140" s="67"/>
    </row>
    <row r="141" spans="1:11" ht="30.75" customHeight="1">
      <c r="A141" s="29">
        <f t="shared" si="1"/>
        <v>97</v>
      </c>
      <c r="B141" s="72" t="s">
        <v>230</v>
      </c>
      <c r="C141" s="73"/>
      <c r="D141" s="29" t="s">
        <v>156</v>
      </c>
      <c r="E141" s="38">
        <v>5</v>
      </c>
      <c r="F141" s="34">
        <v>21</v>
      </c>
      <c r="G141" s="35">
        <v>14.53</v>
      </c>
      <c r="H141" s="33">
        <f t="shared" si="2"/>
        <v>72.650000000000006</v>
      </c>
      <c r="I141" s="70">
        <f t="shared" si="0"/>
        <v>87.91</v>
      </c>
      <c r="J141" s="1"/>
      <c r="K141" s="67"/>
    </row>
    <row r="142" spans="1:11" ht="39" customHeight="1">
      <c r="A142" s="29">
        <f t="shared" si="1"/>
        <v>98</v>
      </c>
      <c r="B142" s="72" t="s">
        <v>232</v>
      </c>
      <c r="C142" s="73"/>
      <c r="D142" s="29" t="s">
        <v>156</v>
      </c>
      <c r="E142" s="38">
        <v>1</v>
      </c>
      <c r="F142" s="34">
        <v>21</v>
      </c>
      <c r="G142" s="35">
        <v>51.85</v>
      </c>
      <c r="H142" s="33">
        <f t="shared" si="2"/>
        <v>51.85</v>
      </c>
      <c r="I142" s="70">
        <f t="shared" si="0"/>
        <v>62.74</v>
      </c>
      <c r="J142" s="1"/>
      <c r="K142" s="67"/>
    </row>
    <row r="143" spans="1:11" ht="18">
      <c r="A143" s="29">
        <f t="shared" si="1"/>
        <v>99</v>
      </c>
      <c r="B143" s="72" t="s">
        <v>97</v>
      </c>
      <c r="C143" s="73"/>
      <c r="D143" s="29" t="s">
        <v>156</v>
      </c>
      <c r="E143" s="38">
        <v>50</v>
      </c>
      <c r="F143" s="34">
        <v>21</v>
      </c>
      <c r="G143" s="35">
        <v>15.83</v>
      </c>
      <c r="H143" s="33">
        <f t="shared" si="2"/>
        <v>791.5</v>
      </c>
      <c r="I143" s="70">
        <f t="shared" si="0"/>
        <v>957.72</v>
      </c>
      <c r="J143" s="1"/>
      <c r="K143" s="67"/>
    </row>
    <row r="144" spans="1:11" ht="18">
      <c r="A144" s="29">
        <f t="shared" si="1"/>
        <v>100</v>
      </c>
      <c r="B144" s="72" t="s">
        <v>98</v>
      </c>
      <c r="C144" s="73"/>
      <c r="D144" s="29" t="s">
        <v>156</v>
      </c>
      <c r="E144" s="38">
        <v>1</v>
      </c>
      <c r="F144" s="34">
        <v>21</v>
      </c>
      <c r="G144" s="35">
        <v>21.82</v>
      </c>
      <c r="H144" s="33">
        <f t="shared" si="2"/>
        <v>21.82</v>
      </c>
      <c r="I144" s="70">
        <f t="shared" si="0"/>
        <v>26.4</v>
      </c>
      <c r="J144" s="1"/>
      <c r="K144" s="67"/>
    </row>
    <row r="145" spans="1:11" ht="18">
      <c r="A145" s="29">
        <f t="shared" si="1"/>
        <v>101</v>
      </c>
      <c r="B145" s="72" t="s">
        <v>99</v>
      </c>
      <c r="C145" s="73"/>
      <c r="D145" s="29" t="s">
        <v>156</v>
      </c>
      <c r="E145" s="38">
        <v>5</v>
      </c>
      <c r="F145" s="34">
        <v>21</v>
      </c>
      <c r="G145" s="35">
        <v>23.61</v>
      </c>
      <c r="H145" s="33">
        <f t="shared" si="2"/>
        <v>118.05</v>
      </c>
      <c r="I145" s="70">
        <f t="shared" si="0"/>
        <v>142.84</v>
      </c>
      <c r="J145" s="1"/>
      <c r="K145" s="67"/>
    </row>
    <row r="146" spans="1:11" ht="27" customHeight="1">
      <c r="A146" s="76" t="s">
        <v>233</v>
      </c>
      <c r="B146" s="77"/>
      <c r="C146" s="78"/>
      <c r="D146" s="29"/>
      <c r="E146" s="38"/>
      <c r="F146" s="34"/>
      <c r="G146" s="35"/>
      <c r="H146" s="33"/>
      <c r="I146" s="70"/>
      <c r="J146" s="1"/>
      <c r="K146" s="67"/>
    </row>
    <row r="147" spans="1:11" ht="31.5" customHeight="1">
      <c r="A147" s="29">
        <v>102</v>
      </c>
      <c r="B147" s="72" t="s">
        <v>160</v>
      </c>
      <c r="C147" s="73"/>
      <c r="D147" s="29" t="s">
        <v>155</v>
      </c>
      <c r="E147" s="38">
        <v>200</v>
      </c>
      <c r="F147" s="34">
        <v>21</v>
      </c>
      <c r="G147" s="35">
        <v>2.9</v>
      </c>
      <c r="H147" s="33">
        <f t="shared" si="2"/>
        <v>580</v>
      </c>
      <c r="I147" s="70">
        <f t="shared" si="0"/>
        <v>701.8</v>
      </c>
      <c r="J147" s="1"/>
      <c r="K147" s="67"/>
    </row>
    <row r="148" spans="1:11" ht="30.75" customHeight="1">
      <c r="A148" s="66">
        <f t="shared" si="1"/>
        <v>103</v>
      </c>
      <c r="B148" s="81" t="s">
        <v>161</v>
      </c>
      <c r="C148" s="82"/>
      <c r="D148" s="66" t="s">
        <v>155</v>
      </c>
      <c r="E148" s="38">
        <v>10</v>
      </c>
      <c r="F148" s="34">
        <v>21</v>
      </c>
      <c r="G148" s="35">
        <v>4.72</v>
      </c>
      <c r="H148" s="33">
        <f t="shared" si="2"/>
        <v>47.2</v>
      </c>
      <c r="I148" s="70">
        <f t="shared" si="0"/>
        <v>57.11</v>
      </c>
      <c r="J148" s="1"/>
      <c r="K148" s="67"/>
    </row>
    <row r="149" spans="1:11" ht="32.25" customHeight="1">
      <c r="A149" s="66">
        <f t="shared" si="1"/>
        <v>104</v>
      </c>
      <c r="B149" s="81" t="s">
        <v>234</v>
      </c>
      <c r="C149" s="82"/>
      <c r="D149" s="66" t="s">
        <v>155</v>
      </c>
      <c r="E149" s="38">
        <v>300</v>
      </c>
      <c r="F149" s="34">
        <v>21</v>
      </c>
      <c r="G149" s="35">
        <v>9.25</v>
      </c>
      <c r="H149" s="33">
        <f t="shared" si="2"/>
        <v>2775</v>
      </c>
      <c r="I149" s="70">
        <f t="shared" si="0"/>
        <v>3357.75</v>
      </c>
      <c r="J149" s="1"/>
      <c r="K149" s="67"/>
    </row>
    <row r="150" spans="1:11" ht="31.5" customHeight="1">
      <c r="A150" s="29">
        <f t="shared" si="1"/>
        <v>105</v>
      </c>
      <c r="B150" s="72" t="s">
        <v>235</v>
      </c>
      <c r="C150" s="73"/>
      <c r="D150" s="29" t="s">
        <v>155</v>
      </c>
      <c r="E150" s="38">
        <v>10</v>
      </c>
      <c r="F150" s="34">
        <v>21</v>
      </c>
      <c r="G150" s="35">
        <v>17.329999999999998</v>
      </c>
      <c r="H150" s="33">
        <f t="shared" si="2"/>
        <v>173.3</v>
      </c>
      <c r="I150" s="70">
        <f t="shared" si="0"/>
        <v>209.69</v>
      </c>
      <c r="J150" s="1"/>
      <c r="K150" s="67"/>
    </row>
    <row r="151" spans="1:11" ht="38.25" customHeight="1">
      <c r="A151" s="66">
        <f t="shared" si="1"/>
        <v>106</v>
      </c>
      <c r="B151" s="81" t="s">
        <v>236</v>
      </c>
      <c r="C151" s="82"/>
      <c r="D151" s="66" t="s">
        <v>155</v>
      </c>
      <c r="E151" s="38">
        <v>10</v>
      </c>
      <c r="F151" s="34">
        <v>21</v>
      </c>
      <c r="G151" s="35">
        <v>14.49</v>
      </c>
      <c r="H151" s="33">
        <f t="shared" si="2"/>
        <v>144.9</v>
      </c>
      <c r="I151" s="70">
        <f t="shared" si="0"/>
        <v>175.33</v>
      </c>
      <c r="J151" s="1"/>
      <c r="K151" s="67"/>
    </row>
    <row r="152" spans="1:11" ht="30" customHeight="1">
      <c r="A152" s="66">
        <f t="shared" si="1"/>
        <v>107</v>
      </c>
      <c r="B152" s="81" t="s">
        <v>237</v>
      </c>
      <c r="C152" s="82"/>
      <c r="D152" s="66" t="s">
        <v>155</v>
      </c>
      <c r="E152" s="38">
        <v>10</v>
      </c>
      <c r="F152" s="34">
        <v>21</v>
      </c>
      <c r="G152" s="35">
        <v>20.440000000000001</v>
      </c>
      <c r="H152" s="33">
        <f t="shared" si="2"/>
        <v>204.4</v>
      </c>
      <c r="I152" s="70">
        <f t="shared" si="0"/>
        <v>247.32</v>
      </c>
      <c r="J152" s="1"/>
      <c r="K152" s="67"/>
    </row>
    <row r="153" spans="1:11" ht="37.5" customHeight="1">
      <c r="A153" s="29">
        <f t="shared" si="1"/>
        <v>108</v>
      </c>
      <c r="B153" s="72" t="s">
        <v>238</v>
      </c>
      <c r="C153" s="73"/>
      <c r="D153" s="29" t="s">
        <v>156</v>
      </c>
      <c r="E153" s="38">
        <v>1</v>
      </c>
      <c r="F153" s="34">
        <v>21</v>
      </c>
      <c r="G153" s="35">
        <v>65.89</v>
      </c>
      <c r="H153" s="33">
        <f t="shared" si="2"/>
        <v>65.89</v>
      </c>
      <c r="I153" s="70">
        <f t="shared" si="0"/>
        <v>79.73</v>
      </c>
      <c r="J153" s="1"/>
      <c r="K153" s="67"/>
    </row>
    <row r="154" spans="1:11" ht="32.25" customHeight="1">
      <c r="A154" s="29">
        <f t="shared" si="1"/>
        <v>109</v>
      </c>
      <c r="B154" s="72" t="s">
        <v>239</v>
      </c>
      <c r="C154" s="73"/>
      <c r="D154" s="29" t="s">
        <v>156</v>
      </c>
      <c r="E154" s="38">
        <v>1</v>
      </c>
      <c r="F154" s="34">
        <v>21</v>
      </c>
      <c r="G154" s="35">
        <v>78.92</v>
      </c>
      <c r="H154" s="33">
        <f t="shared" si="2"/>
        <v>78.92</v>
      </c>
      <c r="I154" s="70">
        <f t="shared" si="0"/>
        <v>95.49</v>
      </c>
      <c r="J154" s="1"/>
      <c r="K154" s="67"/>
    </row>
    <row r="155" spans="1:11" ht="31.5" customHeight="1">
      <c r="A155" s="66">
        <f t="shared" si="1"/>
        <v>110</v>
      </c>
      <c r="B155" s="81" t="s">
        <v>100</v>
      </c>
      <c r="C155" s="82"/>
      <c r="D155" s="66" t="s">
        <v>155</v>
      </c>
      <c r="E155" s="38">
        <v>100</v>
      </c>
      <c r="F155" s="34">
        <v>21</v>
      </c>
      <c r="G155" s="35">
        <v>7.79</v>
      </c>
      <c r="H155" s="33">
        <f t="shared" si="2"/>
        <v>779</v>
      </c>
      <c r="I155" s="70">
        <f t="shared" si="0"/>
        <v>942.59</v>
      </c>
      <c r="J155" s="1"/>
      <c r="K155" s="67"/>
    </row>
    <row r="156" spans="1:11" ht="15.75" customHeight="1">
      <c r="A156" s="29">
        <f t="shared" si="1"/>
        <v>111</v>
      </c>
      <c r="B156" s="72" t="s">
        <v>162</v>
      </c>
      <c r="C156" s="73"/>
      <c r="D156" s="29" t="s">
        <v>156</v>
      </c>
      <c r="E156" s="38">
        <v>100</v>
      </c>
      <c r="F156" s="34">
        <v>21</v>
      </c>
      <c r="G156" s="35">
        <v>3.49</v>
      </c>
      <c r="H156" s="33">
        <f t="shared" si="2"/>
        <v>349</v>
      </c>
      <c r="I156" s="70">
        <f t="shared" si="0"/>
        <v>422.29</v>
      </c>
      <c r="J156" s="1"/>
      <c r="K156" s="67"/>
    </row>
    <row r="157" spans="1:11" ht="26.25" customHeight="1">
      <c r="A157" s="29">
        <f t="shared" si="1"/>
        <v>112</v>
      </c>
      <c r="B157" s="72" t="s">
        <v>101</v>
      </c>
      <c r="C157" s="73"/>
      <c r="D157" s="29" t="s">
        <v>156</v>
      </c>
      <c r="E157" s="38">
        <v>10</v>
      </c>
      <c r="F157" s="34">
        <v>21</v>
      </c>
      <c r="G157" s="35">
        <v>6.15</v>
      </c>
      <c r="H157" s="33">
        <f t="shared" si="2"/>
        <v>61.5</v>
      </c>
      <c r="I157" s="70">
        <f t="shared" si="0"/>
        <v>74.42</v>
      </c>
      <c r="J157" s="1"/>
      <c r="K157" s="67"/>
    </row>
    <row r="158" spans="1:11" ht="27.75" customHeight="1">
      <c r="A158" s="66">
        <f t="shared" si="1"/>
        <v>113</v>
      </c>
      <c r="B158" s="81" t="s">
        <v>102</v>
      </c>
      <c r="C158" s="82"/>
      <c r="D158" s="66" t="s">
        <v>156</v>
      </c>
      <c r="E158" s="38">
        <v>100</v>
      </c>
      <c r="F158" s="34">
        <v>21</v>
      </c>
      <c r="G158" s="35">
        <v>7.61</v>
      </c>
      <c r="H158" s="33">
        <f t="shared" si="2"/>
        <v>761</v>
      </c>
      <c r="I158" s="70">
        <f t="shared" si="0"/>
        <v>920.81</v>
      </c>
      <c r="J158" s="1"/>
      <c r="K158" s="67"/>
    </row>
    <row r="159" spans="1:11" ht="15.75" customHeight="1">
      <c r="A159" s="66">
        <f t="shared" si="1"/>
        <v>114</v>
      </c>
      <c r="B159" s="81" t="s">
        <v>103</v>
      </c>
      <c r="C159" s="82"/>
      <c r="D159" s="66" t="s">
        <v>156</v>
      </c>
      <c r="E159" s="38">
        <v>5</v>
      </c>
      <c r="F159" s="34">
        <v>21</v>
      </c>
      <c r="G159" s="35">
        <v>10.85</v>
      </c>
      <c r="H159" s="33">
        <f t="shared" si="2"/>
        <v>54.25</v>
      </c>
      <c r="I159" s="70">
        <f t="shared" si="0"/>
        <v>65.64</v>
      </c>
      <c r="J159" s="1"/>
      <c r="K159" s="67"/>
    </row>
    <row r="160" spans="1:11" ht="15.75" customHeight="1">
      <c r="A160" s="66">
        <f t="shared" si="1"/>
        <v>115</v>
      </c>
      <c r="B160" s="81" t="s">
        <v>104</v>
      </c>
      <c r="C160" s="82"/>
      <c r="D160" s="66" t="s">
        <v>156</v>
      </c>
      <c r="E160" s="38">
        <v>5</v>
      </c>
      <c r="F160" s="34">
        <v>21</v>
      </c>
      <c r="G160" s="35">
        <v>14.37</v>
      </c>
      <c r="H160" s="33">
        <f t="shared" si="2"/>
        <v>71.849999999999994</v>
      </c>
      <c r="I160" s="70">
        <f t="shared" si="0"/>
        <v>86.94</v>
      </c>
      <c r="J160" s="1"/>
      <c r="K160" s="67"/>
    </row>
    <row r="161" spans="1:11" ht="18">
      <c r="A161" s="29">
        <f t="shared" si="1"/>
        <v>116</v>
      </c>
      <c r="B161" s="72" t="s">
        <v>105</v>
      </c>
      <c r="C161" s="73"/>
      <c r="D161" s="29" t="s">
        <v>156</v>
      </c>
      <c r="E161" s="38">
        <v>100</v>
      </c>
      <c r="F161" s="34">
        <v>21</v>
      </c>
      <c r="G161" s="35">
        <v>14.37</v>
      </c>
      <c r="H161" s="33">
        <f t="shared" si="2"/>
        <v>1437</v>
      </c>
      <c r="I161" s="70">
        <f t="shared" si="0"/>
        <v>1738.77</v>
      </c>
      <c r="J161" s="1"/>
      <c r="K161" s="67"/>
    </row>
    <row r="162" spans="1:11" ht="39.75" customHeight="1">
      <c r="A162" s="29">
        <f t="shared" si="1"/>
        <v>117</v>
      </c>
      <c r="B162" s="72" t="s">
        <v>106</v>
      </c>
      <c r="C162" s="73"/>
      <c r="D162" s="29" t="s">
        <v>156</v>
      </c>
      <c r="E162" s="38">
        <v>3000</v>
      </c>
      <c r="F162" s="34">
        <v>21</v>
      </c>
      <c r="G162" s="35">
        <v>4.99</v>
      </c>
      <c r="H162" s="33">
        <f t="shared" si="2"/>
        <v>14970</v>
      </c>
      <c r="I162" s="70">
        <f t="shared" si="0"/>
        <v>18113.7</v>
      </c>
      <c r="J162" s="1"/>
      <c r="K162" s="67"/>
    </row>
    <row r="163" spans="1:11" ht="18">
      <c r="A163" s="66">
        <f t="shared" si="1"/>
        <v>118</v>
      </c>
      <c r="B163" s="81" t="s">
        <v>163</v>
      </c>
      <c r="C163" s="82"/>
      <c r="D163" s="66" t="s">
        <v>240</v>
      </c>
      <c r="E163" s="38">
        <v>1</v>
      </c>
      <c r="F163" s="34">
        <v>21</v>
      </c>
      <c r="G163" s="35">
        <v>53.6</v>
      </c>
      <c r="H163" s="33">
        <f t="shared" si="2"/>
        <v>53.6</v>
      </c>
      <c r="I163" s="70">
        <f t="shared" si="0"/>
        <v>64.86</v>
      </c>
      <c r="J163" s="1"/>
      <c r="K163" s="67"/>
    </row>
    <row r="164" spans="1:11" ht="15.75" customHeight="1">
      <c r="A164" s="66">
        <f t="shared" si="1"/>
        <v>119</v>
      </c>
      <c r="B164" s="81" t="s">
        <v>164</v>
      </c>
      <c r="C164" s="82"/>
      <c r="D164" s="66" t="s">
        <v>240</v>
      </c>
      <c r="E164" s="38">
        <v>1</v>
      </c>
      <c r="F164" s="34">
        <v>21</v>
      </c>
      <c r="G164" s="35">
        <v>143.69</v>
      </c>
      <c r="H164" s="33">
        <f t="shared" si="2"/>
        <v>143.69</v>
      </c>
      <c r="I164" s="70">
        <f t="shared" si="0"/>
        <v>173.86</v>
      </c>
      <c r="J164" s="1"/>
      <c r="K164" s="67"/>
    </row>
    <row r="165" spans="1:11" ht="19.5" customHeight="1">
      <c r="A165" s="76" t="s">
        <v>241</v>
      </c>
      <c r="B165" s="79"/>
      <c r="C165" s="80"/>
      <c r="D165" s="29"/>
      <c r="E165" s="38"/>
      <c r="F165" s="34"/>
      <c r="G165" s="35"/>
      <c r="H165" s="33"/>
      <c r="I165" s="70"/>
      <c r="J165" s="1"/>
      <c r="K165" s="67"/>
    </row>
    <row r="166" spans="1:11" ht="15.75" customHeight="1">
      <c r="A166" s="29">
        <v>120</v>
      </c>
      <c r="B166" s="72" t="s">
        <v>242</v>
      </c>
      <c r="C166" s="73"/>
      <c r="D166" s="29" t="s">
        <v>156</v>
      </c>
      <c r="E166" s="38">
        <v>300</v>
      </c>
      <c r="F166" s="34">
        <v>21</v>
      </c>
      <c r="G166" s="35">
        <v>4.5999999999999996</v>
      </c>
      <c r="H166" s="33">
        <f t="shared" si="2"/>
        <v>1380</v>
      </c>
      <c r="I166" s="70">
        <f t="shared" si="0"/>
        <v>1669.8</v>
      </c>
      <c r="J166" s="1"/>
      <c r="K166" s="67"/>
    </row>
    <row r="167" spans="1:11" ht="15.75" customHeight="1">
      <c r="A167" s="29">
        <f t="shared" si="1"/>
        <v>121</v>
      </c>
      <c r="B167" s="72" t="s">
        <v>243</v>
      </c>
      <c r="C167" s="73"/>
      <c r="D167" s="29" t="s">
        <v>156</v>
      </c>
      <c r="E167" s="38">
        <v>100</v>
      </c>
      <c r="F167" s="34">
        <v>21</v>
      </c>
      <c r="G167" s="35">
        <v>4.8600000000000003</v>
      </c>
      <c r="H167" s="33">
        <f t="shared" si="2"/>
        <v>486</v>
      </c>
      <c r="I167" s="70">
        <f t="shared" si="0"/>
        <v>588.05999999999995</v>
      </c>
      <c r="J167" s="1"/>
      <c r="K167" s="67"/>
    </row>
    <row r="168" spans="1:11" ht="24" customHeight="1">
      <c r="A168" s="29">
        <f t="shared" si="1"/>
        <v>122</v>
      </c>
      <c r="B168" s="72" t="s">
        <v>165</v>
      </c>
      <c r="C168" s="73"/>
      <c r="D168" s="29" t="s">
        <v>156</v>
      </c>
      <c r="E168" s="38">
        <v>103</v>
      </c>
      <c r="F168" s="34">
        <v>21</v>
      </c>
      <c r="G168" s="35">
        <v>5.35</v>
      </c>
      <c r="H168" s="33">
        <f t="shared" si="2"/>
        <v>551.04999999999995</v>
      </c>
      <c r="I168" s="70">
        <f t="shared" si="0"/>
        <v>666.77</v>
      </c>
      <c r="J168" s="1"/>
      <c r="K168" s="67"/>
    </row>
    <row r="169" spans="1:11" ht="78.75" customHeight="1">
      <c r="A169" s="29">
        <f t="shared" si="1"/>
        <v>123</v>
      </c>
      <c r="B169" s="72" t="s">
        <v>107</v>
      </c>
      <c r="C169" s="73"/>
      <c r="D169" s="29" t="s">
        <v>159</v>
      </c>
      <c r="E169" s="38">
        <v>80</v>
      </c>
      <c r="F169" s="34">
        <v>21</v>
      </c>
      <c r="G169" s="35">
        <v>104.91</v>
      </c>
      <c r="H169" s="33">
        <f t="shared" si="2"/>
        <v>8392.7999999999993</v>
      </c>
      <c r="I169" s="70">
        <f t="shared" si="0"/>
        <v>10155.290000000001</v>
      </c>
      <c r="J169" s="1"/>
      <c r="K169" s="67"/>
    </row>
    <row r="170" spans="1:11" ht="81" customHeight="1">
      <c r="A170" s="29">
        <f t="shared" si="1"/>
        <v>124</v>
      </c>
      <c r="B170" s="72" t="s">
        <v>108</v>
      </c>
      <c r="C170" s="73"/>
      <c r="D170" s="29" t="s">
        <v>159</v>
      </c>
      <c r="E170" s="38">
        <v>80</v>
      </c>
      <c r="F170" s="34">
        <v>21</v>
      </c>
      <c r="G170" s="35">
        <v>159.25</v>
      </c>
      <c r="H170" s="33">
        <f t="shared" si="2"/>
        <v>12740</v>
      </c>
      <c r="I170" s="70">
        <f t="shared" si="0"/>
        <v>15415.4</v>
      </c>
      <c r="J170" s="1"/>
      <c r="K170" s="67"/>
    </row>
    <row r="171" spans="1:11" ht="114.75" customHeight="1">
      <c r="A171" s="29">
        <f t="shared" si="1"/>
        <v>125</v>
      </c>
      <c r="B171" s="72" t="s">
        <v>109</v>
      </c>
      <c r="C171" s="73"/>
      <c r="D171" s="29" t="s">
        <v>159</v>
      </c>
      <c r="E171" s="38">
        <v>10</v>
      </c>
      <c r="F171" s="34">
        <v>21</v>
      </c>
      <c r="G171" s="35">
        <v>100.54</v>
      </c>
      <c r="H171" s="33">
        <f t="shared" si="2"/>
        <v>1005.4</v>
      </c>
      <c r="I171" s="70">
        <f t="shared" si="0"/>
        <v>1216.53</v>
      </c>
      <c r="J171" s="1"/>
      <c r="K171" s="67"/>
    </row>
    <row r="172" spans="1:11" ht="18">
      <c r="A172" s="29">
        <f t="shared" si="1"/>
        <v>126</v>
      </c>
      <c r="B172" s="72" t="s">
        <v>244</v>
      </c>
      <c r="C172" s="73"/>
      <c r="D172" s="29" t="s">
        <v>156</v>
      </c>
      <c r="E172" s="38">
        <v>10</v>
      </c>
      <c r="F172" s="34">
        <v>21</v>
      </c>
      <c r="G172" s="35">
        <v>191.74</v>
      </c>
      <c r="H172" s="33">
        <f t="shared" si="2"/>
        <v>1917.4</v>
      </c>
      <c r="I172" s="70">
        <f t="shared" si="0"/>
        <v>2320.0500000000002</v>
      </c>
      <c r="J172" s="1"/>
      <c r="K172" s="67"/>
    </row>
    <row r="173" spans="1:11" ht="18">
      <c r="A173" s="29">
        <f t="shared" si="1"/>
        <v>127</v>
      </c>
      <c r="B173" s="72" t="s">
        <v>245</v>
      </c>
      <c r="C173" s="73"/>
      <c r="D173" s="29" t="s">
        <v>156</v>
      </c>
      <c r="E173" s="38">
        <v>10</v>
      </c>
      <c r="F173" s="34">
        <v>21</v>
      </c>
      <c r="G173" s="35">
        <v>237.55</v>
      </c>
      <c r="H173" s="33">
        <f t="shared" si="2"/>
        <v>2375.5</v>
      </c>
      <c r="I173" s="70">
        <f t="shared" si="0"/>
        <v>2874.36</v>
      </c>
      <c r="J173" s="1"/>
      <c r="K173" s="67"/>
    </row>
    <row r="174" spans="1:11" ht="32.25" customHeight="1">
      <c r="A174" s="29">
        <f t="shared" si="1"/>
        <v>128</v>
      </c>
      <c r="B174" s="72" t="s">
        <v>246</v>
      </c>
      <c r="C174" s="73"/>
      <c r="D174" s="29" t="s">
        <v>156</v>
      </c>
      <c r="E174" s="38">
        <v>10</v>
      </c>
      <c r="F174" s="34">
        <v>21</v>
      </c>
      <c r="G174" s="35">
        <v>259.58999999999997</v>
      </c>
      <c r="H174" s="33">
        <f t="shared" si="2"/>
        <v>2595.9</v>
      </c>
      <c r="I174" s="70">
        <f t="shared" si="0"/>
        <v>3141.04</v>
      </c>
      <c r="J174" s="1"/>
      <c r="K174" s="67"/>
    </row>
    <row r="175" spans="1:11" ht="18">
      <c r="A175" s="29">
        <f t="shared" si="1"/>
        <v>129</v>
      </c>
      <c r="B175" s="72" t="s">
        <v>247</v>
      </c>
      <c r="C175" s="73"/>
      <c r="D175" s="29" t="s">
        <v>156</v>
      </c>
      <c r="E175" s="38">
        <v>60</v>
      </c>
      <c r="F175" s="34">
        <v>21</v>
      </c>
      <c r="G175" s="35">
        <v>296.33999999999997</v>
      </c>
      <c r="H175" s="33">
        <f t="shared" si="2"/>
        <v>17780.400000000001</v>
      </c>
      <c r="I175" s="70">
        <f t="shared" si="0"/>
        <v>21514.28</v>
      </c>
      <c r="J175" s="1"/>
      <c r="K175" s="67"/>
    </row>
    <row r="176" spans="1:11" ht="72.75" customHeight="1">
      <c r="A176" s="29">
        <f t="shared" si="1"/>
        <v>130</v>
      </c>
      <c r="B176" s="72" t="s">
        <v>110</v>
      </c>
      <c r="C176" s="73"/>
      <c r="D176" s="29" t="s">
        <v>156</v>
      </c>
      <c r="E176" s="38">
        <v>10</v>
      </c>
      <c r="F176" s="34">
        <v>21</v>
      </c>
      <c r="G176" s="35">
        <v>57.45</v>
      </c>
      <c r="H176" s="33">
        <f t="shared" si="2"/>
        <v>574.5</v>
      </c>
      <c r="I176" s="70">
        <f t="shared" si="0"/>
        <v>695.15</v>
      </c>
      <c r="J176" s="1"/>
      <c r="K176" s="67"/>
    </row>
    <row r="177" spans="1:11" ht="65.25" customHeight="1">
      <c r="A177" s="29">
        <f t="shared" si="1"/>
        <v>131</v>
      </c>
      <c r="B177" s="72" t="s">
        <v>111</v>
      </c>
      <c r="C177" s="73"/>
      <c r="D177" s="29" t="s">
        <v>156</v>
      </c>
      <c r="E177" s="38">
        <v>5</v>
      </c>
      <c r="F177" s="34">
        <v>21</v>
      </c>
      <c r="G177" s="35">
        <v>93.06</v>
      </c>
      <c r="H177" s="33">
        <f t="shared" si="2"/>
        <v>465.3</v>
      </c>
      <c r="I177" s="70">
        <f t="shared" si="0"/>
        <v>563.01</v>
      </c>
      <c r="J177" s="1"/>
      <c r="K177" s="67"/>
    </row>
    <row r="178" spans="1:11" ht="54.75" customHeight="1">
      <c r="A178" s="29">
        <f t="shared" si="1"/>
        <v>132</v>
      </c>
      <c r="B178" s="72" t="s">
        <v>248</v>
      </c>
      <c r="C178" s="73"/>
      <c r="D178" s="29" t="s">
        <v>156</v>
      </c>
      <c r="E178" s="38">
        <v>10</v>
      </c>
      <c r="F178" s="34">
        <v>21</v>
      </c>
      <c r="G178" s="35">
        <v>74.650000000000006</v>
      </c>
      <c r="H178" s="33">
        <f t="shared" si="2"/>
        <v>746.5</v>
      </c>
      <c r="I178" s="70">
        <f t="shared" si="0"/>
        <v>903.27</v>
      </c>
      <c r="J178" s="1"/>
      <c r="K178" s="67"/>
    </row>
    <row r="179" spans="1:11" ht="96.75" customHeight="1">
      <c r="A179" s="29">
        <f t="shared" si="1"/>
        <v>133</v>
      </c>
      <c r="B179" s="72" t="s">
        <v>112</v>
      </c>
      <c r="C179" s="73"/>
      <c r="D179" s="29" t="s">
        <v>159</v>
      </c>
      <c r="E179" s="38">
        <v>20</v>
      </c>
      <c r="F179" s="34">
        <v>21</v>
      </c>
      <c r="G179" s="35">
        <v>159.25</v>
      </c>
      <c r="H179" s="33">
        <f t="shared" si="2"/>
        <v>3185</v>
      </c>
      <c r="I179" s="70">
        <f t="shared" si="0"/>
        <v>3853.85</v>
      </c>
      <c r="J179" s="1"/>
      <c r="K179" s="67"/>
    </row>
    <row r="180" spans="1:11" ht="36.75" customHeight="1">
      <c r="A180" s="29">
        <f t="shared" si="1"/>
        <v>134</v>
      </c>
      <c r="B180" s="72" t="s">
        <v>113</v>
      </c>
      <c r="C180" s="73"/>
      <c r="D180" s="29" t="s">
        <v>156</v>
      </c>
      <c r="E180" s="38">
        <v>5</v>
      </c>
      <c r="F180" s="34">
        <v>21</v>
      </c>
      <c r="G180" s="35">
        <v>56.81</v>
      </c>
      <c r="H180" s="33">
        <f t="shared" si="2"/>
        <v>284.05</v>
      </c>
      <c r="I180" s="70">
        <f t="shared" si="0"/>
        <v>343.7</v>
      </c>
      <c r="J180" s="1"/>
      <c r="K180" s="67"/>
    </row>
    <row r="181" spans="1:11" ht="71.25" customHeight="1">
      <c r="A181" s="29">
        <f t="shared" si="1"/>
        <v>135</v>
      </c>
      <c r="B181" s="72" t="s">
        <v>114</v>
      </c>
      <c r="C181" s="73"/>
      <c r="D181" s="29" t="s">
        <v>159</v>
      </c>
      <c r="E181" s="38">
        <v>20</v>
      </c>
      <c r="F181" s="34">
        <v>21</v>
      </c>
      <c r="G181" s="35">
        <v>556.44000000000005</v>
      </c>
      <c r="H181" s="33">
        <f t="shared" si="2"/>
        <v>11128.8</v>
      </c>
      <c r="I181" s="70">
        <f t="shared" si="0"/>
        <v>13465.85</v>
      </c>
      <c r="J181" s="1"/>
      <c r="K181" s="67"/>
    </row>
    <row r="182" spans="1:11" ht="18">
      <c r="A182" s="29">
        <f t="shared" si="1"/>
        <v>136</v>
      </c>
      <c r="B182" s="72" t="s">
        <v>249</v>
      </c>
      <c r="C182" s="73"/>
      <c r="D182" s="29" t="s">
        <v>156</v>
      </c>
      <c r="E182" s="38">
        <v>10</v>
      </c>
      <c r="F182" s="34">
        <v>21</v>
      </c>
      <c r="G182" s="35">
        <v>53.35</v>
      </c>
      <c r="H182" s="33">
        <f t="shared" si="2"/>
        <v>533.5</v>
      </c>
      <c r="I182" s="70">
        <f t="shared" si="0"/>
        <v>645.54</v>
      </c>
      <c r="J182" s="1"/>
      <c r="K182" s="67"/>
    </row>
    <row r="183" spans="1:11" ht="18">
      <c r="A183" s="29">
        <f t="shared" si="1"/>
        <v>137</v>
      </c>
      <c r="B183" s="72" t="s">
        <v>250</v>
      </c>
      <c r="C183" s="73"/>
      <c r="D183" s="29" t="s">
        <v>156</v>
      </c>
      <c r="E183" s="38">
        <v>60</v>
      </c>
      <c r="F183" s="34">
        <v>21</v>
      </c>
      <c r="G183" s="35">
        <v>68.569999999999993</v>
      </c>
      <c r="H183" s="33">
        <f t="shared" si="2"/>
        <v>4114.2</v>
      </c>
      <c r="I183" s="70">
        <f t="shared" si="0"/>
        <v>4978.18</v>
      </c>
      <c r="J183" s="1"/>
      <c r="K183" s="67"/>
    </row>
    <row r="184" spans="1:11" ht="61.5" customHeight="1">
      <c r="A184" s="29">
        <f t="shared" si="1"/>
        <v>138</v>
      </c>
      <c r="B184" s="72" t="s">
        <v>115</v>
      </c>
      <c r="C184" s="73"/>
      <c r="D184" s="29" t="s">
        <v>156</v>
      </c>
      <c r="E184" s="38">
        <v>20</v>
      </c>
      <c r="F184" s="34">
        <v>21</v>
      </c>
      <c r="G184" s="35">
        <v>109.59</v>
      </c>
      <c r="H184" s="33">
        <f t="shared" si="2"/>
        <v>2191.8000000000002</v>
      </c>
      <c r="I184" s="70">
        <f t="shared" si="0"/>
        <v>2652.08</v>
      </c>
      <c r="J184" s="1"/>
      <c r="K184" s="67"/>
    </row>
    <row r="185" spans="1:11" ht="57" customHeight="1">
      <c r="A185" s="29">
        <f t="shared" si="1"/>
        <v>139</v>
      </c>
      <c r="B185" s="72" t="s">
        <v>116</v>
      </c>
      <c r="C185" s="73"/>
      <c r="D185" s="29" t="s">
        <v>156</v>
      </c>
      <c r="E185" s="38">
        <v>5</v>
      </c>
      <c r="F185" s="34">
        <v>21</v>
      </c>
      <c r="G185" s="35">
        <v>370.73</v>
      </c>
      <c r="H185" s="33">
        <f t="shared" si="2"/>
        <v>1853.65</v>
      </c>
      <c r="I185" s="70">
        <f t="shared" si="0"/>
        <v>2242.92</v>
      </c>
      <c r="J185" s="1"/>
      <c r="K185" s="67"/>
    </row>
    <row r="186" spans="1:11" ht="62.25" customHeight="1">
      <c r="A186" s="29">
        <f t="shared" si="1"/>
        <v>140</v>
      </c>
      <c r="B186" s="72" t="s">
        <v>251</v>
      </c>
      <c r="C186" s="73"/>
      <c r="D186" s="29" t="s">
        <v>156</v>
      </c>
      <c r="E186" s="38">
        <v>5</v>
      </c>
      <c r="F186" s="34">
        <v>21</v>
      </c>
      <c r="G186" s="35">
        <v>451.8</v>
      </c>
      <c r="H186" s="33">
        <f t="shared" si="2"/>
        <v>2259</v>
      </c>
      <c r="I186" s="70">
        <f t="shared" si="0"/>
        <v>2733.39</v>
      </c>
      <c r="J186" s="1"/>
      <c r="K186" s="67"/>
    </row>
    <row r="187" spans="1:11" ht="63.75" customHeight="1">
      <c r="A187" s="29">
        <f t="shared" si="1"/>
        <v>141</v>
      </c>
      <c r="B187" s="72" t="s">
        <v>252</v>
      </c>
      <c r="C187" s="73"/>
      <c r="D187" s="29" t="s">
        <v>156</v>
      </c>
      <c r="E187" s="38">
        <v>20</v>
      </c>
      <c r="F187" s="34">
        <v>21</v>
      </c>
      <c r="G187" s="35">
        <v>2310.4499999999998</v>
      </c>
      <c r="H187" s="33">
        <f t="shared" si="2"/>
        <v>46209</v>
      </c>
      <c r="I187" s="70">
        <f t="shared" si="0"/>
        <v>55912.89</v>
      </c>
      <c r="J187" s="1"/>
      <c r="K187" s="67"/>
    </row>
    <row r="188" spans="1:11" ht="80.25" customHeight="1">
      <c r="A188" s="29">
        <f t="shared" si="1"/>
        <v>142</v>
      </c>
      <c r="B188" s="72" t="s">
        <v>117</v>
      </c>
      <c r="C188" s="73"/>
      <c r="D188" s="29" t="s">
        <v>159</v>
      </c>
      <c r="E188" s="38">
        <v>60</v>
      </c>
      <c r="F188" s="34">
        <v>21</v>
      </c>
      <c r="G188" s="35">
        <v>99.29</v>
      </c>
      <c r="H188" s="33">
        <f t="shared" si="2"/>
        <v>5957.4</v>
      </c>
      <c r="I188" s="70">
        <f t="shared" si="0"/>
        <v>7208.45</v>
      </c>
      <c r="J188" s="1"/>
      <c r="K188" s="67"/>
    </row>
    <row r="189" spans="1:11" ht="27" customHeight="1">
      <c r="A189" s="76" t="s">
        <v>253</v>
      </c>
      <c r="B189" s="79"/>
      <c r="C189" s="80"/>
      <c r="D189" s="29"/>
      <c r="E189" s="38"/>
      <c r="F189" s="34"/>
      <c r="G189" s="35"/>
      <c r="H189" s="33"/>
      <c r="I189" s="70"/>
      <c r="J189" s="1"/>
      <c r="K189" s="67"/>
    </row>
    <row r="190" spans="1:11" ht="31.5" customHeight="1">
      <c r="A190" s="29">
        <v>143</v>
      </c>
      <c r="B190" s="72" t="s">
        <v>254</v>
      </c>
      <c r="C190" s="73"/>
      <c r="D190" s="29" t="s">
        <v>155</v>
      </c>
      <c r="E190" s="38">
        <v>10</v>
      </c>
      <c r="F190" s="34">
        <v>21</v>
      </c>
      <c r="G190" s="35">
        <v>1.64</v>
      </c>
      <c r="H190" s="33">
        <f t="shared" si="2"/>
        <v>16.399999999999999</v>
      </c>
      <c r="I190" s="70">
        <f t="shared" si="0"/>
        <v>19.84</v>
      </c>
      <c r="J190" s="1"/>
      <c r="K190" s="67"/>
    </row>
    <row r="191" spans="1:11" ht="32.25" customHeight="1">
      <c r="A191" s="29">
        <f t="shared" si="1"/>
        <v>144</v>
      </c>
      <c r="B191" s="72" t="s">
        <v>118</v>
      </c>
      <c r="C191" s="73"/>
      <c r="D191" s="29" t="s">
        <v>155</v>
      </c>
      <c r="E191" s="38">
        <v>10</v>
      </c>
      <c r="F191" s="34">
        <v>21</v>
      </c>
      <c r="G191" s="35">
        <v>15.84</v>
      </c>
      <c r="H191" s="33">
        <f t="shared" si="2"/>
        <v>158.4</v>
      </c>
      <c r="I191" s="70">
        <f t="shared" si="0"/>
        <v>191.66</v>
      </c>
      <c r="J191" s="1"/>
      <c r="K191" s="67"/>
    </row>
    <row r="192" spans="1:11" ht="18">
      <c r="A192" s="29">
        <f t="shared" si="1"/>
        <v>145</v>
      </c>
      <c r="B192" s="72" t="s">
        <v>255</v>
      </c>
      <c r="C192" s="73"/>
      <c r="D192" s="29" t="s">
        <v>156</v>
      </c>
      <c r="E192" s="38">
        <v>10</v>
      </c>
      <c r="F192" s="34">
        <v>21</v>
      </c>
      <c r="G192" s="35">
        <v>44.98</v>
      </c>
      <c r="H192" s="33">
        <f t="shared" si="2"/>
        <v>449.8</v>
      </c>
      <c r="I192" s="70">
        <f t="shared" si="0"/>
        <v>544.26</v>
      </c>
      <c r="J192" s="1"/>
      <c r="K192" s="67"/>
    </row>
    <row r="193" spans="1:11" ht="18">
      <c r="A193" s="29">
        <f t="shared" si="1"/>
        <v>146</v>
      </c>
      <c r="B193" s="72" t="s">
        <v>256</v>
      </c>
      <c r="C193" s="73"/>
      <c r="D193" s="29" t="s">
        <v>155</v>
      </c>
      <c r="E193" s="38">
        <v>10</v>
      </c>
      <c r="F193" s="34">
        <v>21</v>
      </c>
      <c r="G193" s="35">
        <v>6.15</v>
      </c>
      <c r="H193" s="33">
        <f t="shared" si="2"/>
        <v>61.5</v>
      </c>
      <c r="I193" s="70">
        <f t="shared" si="0"/>
        <v>74.42</v>
      </c>
      <c r="J193" s="1"/>
      <c r="K193" s="67"/>
    </row>
    <row r="194" spans="1:11" ht="18">
      <c r="A194" s="29">
        <f t="shared" si="1"/>
        <v>147</v>
      </c>
      <c r="B194" s="72" t="s">
        <v>257</v>
      </c>
      <c r="C194" s="73"/>
      <c r="D194" s="29" t="s">
        <v>156</v>
      </c>
      <c r="E194" s="38">
        <v>10</v>
      </c>
      <c r="F194" s="34">
        <v>21</v>
      </c>
      <c r="G194" s="35">
        <v>16.329999999999998</v>
      </c>
      <c r="H194" s="33">
        <f t="shared" si="2"/>
        <v>163.30000000000001</v>
      </c>
      <c r="I194" s="70">
        <f t="shared" si="0"/>
        <v>197.59</v>
      </c>
      <c r="J194" s="1"/>
      <c r="K194" s="67"/>
    </row>
    <row r="195" spans="1:11" ht="18">
      <c r="A195" s="29">
        <f t="shared" si="1"/>
        <v>148</v>
      </c>
      <c r="B195" s="72" t="s">
        <v>258</v>
      </c>
      <c r="C195" s="73"/>
      <c r="D195" s="29" t="s">
        <v>156</v>
      </c>
      <c r="E195" s="38">
        <v>10</v>
      </c>
      <c r="F195" s="34">
        <v>21</v>
      </c>
      <c r="G195" s="35">
        <v>6.75</v>
      </c>
      <c r="H195" s="33">
        <f t="shared" si="2"/>
        <v>67.5</v>
      </c>
      <c r="I195" s="70">
        <f t="shared" si="0"/>
        <v>81.680000000000007</v>
      </c>
      <c r="J195" s="1"/>
      <c r="K195" s="67"/>
    </row>
    <row r="196" spans="1:11" ht="33.75" customHeight="1">
      <c r="A196" s="29">
        <f t="shared" si="1"/>
        <v>149</v>
      </c>
      <c r="B196" s="72" t="s">
        <v>259</v>
      </c>
      <c r="C196" s="73"/>
      <c r="D196" s="29" t="s">
        <v>156</v>
      </c>
      <c r="E196" s="38">
        <v>10</v>
      </c>
      <c r="F196" s="34">
        <v>21</v>
      </c>
      <c r="G196" s="35">
        <v>8.75</v>
      </c>
      <c r="H196" s="33">
        <f t="shared" si="2"/>
        <v>87.5</v>
      </c>
      <c r="I196" s="70">
        <f t="shared" si="0"/>
        <v>105.88</v>
      </c>
      <c r="J196" s="1"/>
      <c r="K196" s="67"/>
    </row>
    <row r="197" spans="1:11" ht="40.5" customHeight="1">
      <c r="A197" s="29">
        <f t="shared" si="1"/>
        <v>150</v>
      </c>
      <c r="B197" s="72" t="s">
        <v>260</v>
      </c>
      <c r="C197" s="73"/>
      <c r="D197" s="29" t="s">
        <v>156</v>
      </c>
      <c r="E197" s="38">
        <v>5</v>
      </c>
      <c r="F197" s="34">
        <v>21</v>
      </c>
      <c r="G197" s="35">
        <v>110.01</v>
      </c>
      <c r="H197" s="33">
        <f t="shared" si="2"/>
        <v>550.04999999999995</v>
      </c>
      <c r="I197" s="70">
        <f t="shared" si="0"/>
        <v>665.56</v>
      </c>
      <c r="J197" s="1"/>
      <c r="K197" s="67"/>
    </row>
    <row r="198" spans="1:11" ht="40.5" customHeight="1">
      <c r="A198" s="29">
        <f t="shared" si="1"/>
        <v>151</v>
      </c>
      <c r="B198" s="72" t="s">
        <v>261</v>
      </c>
      <c r="C198" s="73"/>
      <c r="D198" s="29" t="s">
        <v>156</v>
      </c>
      <c r="E198" s="38">
        <v>5</v>
      </c>
      <c r="F198" s="34">
        <v>21</v>
      </c>
      <c r="G198" s="35">
        <v>115.94</v>
      </c>
      <c r="H198" s="33">
        <f t="shared" si="2"/>
        <v>579.70000000000005</v>
      </c>
      <c r="I198" s="70">
        <f t="shared" si="0"/>
        <v>701.44</v>
      </c>
      <c r="J198" s="1"/>
      <c r="K198" s="67"/>
    </row>
    <row r="199" spans="1:11" ht="36.75" customHeight="1">
      <c r="A199" s="29">
        <f t="shared" si="1"/>
        <v>152</v>
      </c>
      <c r="B199" s="72" t="s">
        <v>262</v>
      </c>
      <c r="C199" s="73"/>
      <c r="D199" s="29" t="s">
        <v>156</v>
      </c>
      <c r="E199" s="38">
        <v>20</v>
      </c>
      <c r="F199" s="34">
        <v>21</v>
      </c>
      <c r="G199" s="35">
        <v>17.350000000000001</v>
      </c>
      <c r="H199" s="33">
        <f t="shared" si="2"/>
        <v>347</v>
      </c>
      <c r="I199" s="70">
        <f t="shared" si="0"/>
        <v>419.87</v>
      </c>
      <c r="J199" s="1"/>
      <c r="K199" s="67"/>
    </row>
    <row r="200" spans="1:11" ht="30" customHeight="1">
      <c r="A200" s="76" t="s">
        <v>263</v>
      </c>
      <c r="B200" s="79"/>
      <c r="C200" s="80"/>
      <c r="D200" s="29"/>
      <c r="E200" s="38"/>
      <c r="F200" s="34"/>
      <c r="G200" s="35"/>
      <c r="H200" s="33"/>
      <c r="I200" s="70"/>
      <c r="J200" s="1"/>
      <c r="K200" s="67"/>
    </row>
    <row r="201" spans="1:11" ht="40.5" customHeight="1">
      <c r="A201" s="29">
        <v>153</v>
      </c>
      <c r="B201" s="72" t="s">
        <v>119</v>
      </c>
      <c r="C201" s="73"/>
      <c r="D201" s="29" t="s">
        <v>264</v>
      </c>
      <c r="E201" s="38">
        <v>10</v>
      </c>
      <c r="F201" s="34">
        <v>21</v>
      </c>
      <c r="G201" s="35">
        <v>24.62</v>
      </c>
      <c r="H201" s="33">
        <f t="shared" si="2"/>
        <v>246.2</v>
      </c>
      <c r="I201" s="70">
        <f t="shared" si="0"/>
        <v>297.89999999999998</v>
      </c>
      <c r="J201" s="1"/>
      <c r="K201" s="67"/>
    </row>
    <row r="202" spans="1:11" ht="56.25" customHeight="1">
      <c r="A202" s="29">
        <f t="shared" si="1"/>
        <v>154</v>
      </c>
      <c r="B202" s="72" t="s">
        <v>120</v>
      </c>
      <c r="C202" s="73"/>
      <c r="D202" s="29" t="s">
        <v>157</v>
      </c>
      <c r="E202" s="38">
        <v>50</v>
      </c>
      <c r="F202" s="34">
        <v>21</v>
      </c>
      <c r="G202" s="35">
        <v>60.01</v>
      </c>
      <c r="H202" s="33">
        <f t="shared" si="2"/>
        <v>3000.5</v>
      </c>
      <c r="I202" s="70">
        <f t="shared" si="0"/>
        <v>3630.61</v>
      </c>
      <c r="J202" s="1"/>
      <c r="K202" s="67"/>
    </row>
    <row r="203" spans="1:11" ht="50.25" customHeight="1">
      <c r="A203" s="29">
        <f t="shared" si="1"/>
        <v>155</v>
      </c>
      <c r="B203" s="72" t="s">
        <v>121</v>
      </c>
      <c r="C203" s="73"/>
      <c r="D203" s="29" t="s">
        <v>158</v>
      </c>
      <c r="E203" s="38">
        <v>200</v>
      </c>
      <c r="F203" s="34">
        <v>21</v>
      </c>
      <c r="G203" s="35">
        <v>24.72</v>
      </c>
      <c r="H203" s="33">
        <f t="shared" si="2"/>
        <v>4944</v>
      </c>
      <c r="I203" s="70">
        <f t="shared" si="0"/>
        <v>5982.24</v>
      </c>
      <c r="J203" s="1"/>
      <c r="K203" s="67"/>
    </row>
    <row r="204" spans="1:11" ht="54.75" customHeight="1">
      <c r="A204" s="29">
        <f t="shared" si="1"/>
        <v>156</v>
      </c>
      <c r="B204" s="72" t="s">
        <v>265</v>
      </c>
      <c r="C204" s="73"/>
      <c r="D204" s="29" t="s">
        <v>264</v>
      </c>
      <c r="E204" s="38">
        <v>5</v>
      </c>
      <c r="F204" s="34">
        <v>21</v>
      </c>
      <c r="G204" s="35">
        <v>28.41</v>
      </c>
      <c r="H204" s="33">
        <f t="shared" si="2"/>
        <v>142.05000000000001</v>
      </c>
      <c r="I204" s="70">
        <f t="shared" si="0"/>
        <v>171.88</v>
      </c>
      <c r="J204" s="1"/>
      <c r="K204" s="67"/>
    </row>
    <row r="205" spans="1:11" ht="69.75" customHeight="1">
      <c r="A205" s="29">
        <f t="shared" si="1"/>
        <v>157</v>
      </c>
      <c r="B205" s="72" t="s">
        <v>266</v>
      </c>
      <c r="C205" s="73"/>
      <c r="D205" s="29" t="s">
        <v>264</v>
      </c>
      <c r="E205" s="38">
        <v>5</v>
      </c>
      <c r="F205" s="34">
        <v>21</v>
      </c>
      <c r="G205" s="35">
        <v>28.41</v>
      </c>
      <c r="H205" s="33">
        <f t="shared" si="2"/>
        <v>142.05000000000001</v>
      </c>
      <c r="I205" s="70">
        <f t="shared" si="0"/>
        <v>171.88</v>
      </c>
      <c r="J205" s="1"/>
      <c r="K205" s="67"/>
    </row>
    <row r="206" spans="1:11" ht="125.25" customHeight="1">
      <c r="A206" s="29">
        <f t="shared" si="1"/>
        <v>158</v>
      </c>
      <c r="B206" s="72" t="s">
        <v>267</v>
      </c>
      <c r="C206" s="73"/>
      <c r="D206" s="29" t="s">
        <v>159</v>
      </c>
      <c r="E206" s="38">
        <v>5</v>
      </c>
      <c r="F206" s="34">
        <v>21</v>
      </c>
      <c r="G206" s="35">
        <v>94.72</v>
      </c>
      <c r="H206" s="33">
        <f t="shared" si="2"/>
        <v>473.6</v>
      </c>
      <c r="I206" s="70">
        <f t="shared" si="0"/>
        <v>573.05999999999995</v>
      </c>
      <c r="J206" s="1"/>
      <c r="K206" s="67"/>
    </row>
    <row r="207" spans="1:11" ht="32.25" customHeight="1">
      <c r="A207" s="29">
        <f t="shared" si="1"/>
        <v>159</v>
      </c>
      <c r="B207" s="72" t="s">
        <v>122</v>
      </c>
      <c r="C207" s="73"/>
      <c r="D207" s="29" t="s">
        <v>47</v>
      </c>
      <c r="E207" s="38">
        <v>10</v>
      </c>
      <c r="F207" s="34">
        <v>21</v>
      </c>
      <c r="G207" s="35">
        <v>19.079999999999998</v>
      </c>
      <c r="H207" s="33">
        <f t="shared" si="2"/>
        <v>190.8</v>
      </c>
      <c r="I207" s="70">
        <f t="shared" si="0"/>
        <v>230.87</v>
      </c>
      <c r="J207" s="1"/>
      <c r="K207" s="67"/>
    </row>
    <row r="208" spans="1:11" ht="142.5" customHeight="1">
      <c r="A208" s="29">
        <f t="shared" si="1"/>
        <v>160</v>
      </c>
      <c r="B208" s="72" t="s">
        <v>123</v>
      </c>
      <c r="C208" s="73"/>
      <c r="D208" s="29" t="s">
        <v>159</v>
      </c>
      <c r="E208" s="38">
        <v>10</v>
      </c>
      <c r="F208" s="34">
        <v>21</v>
      </c>
      <c r="G208" s="35">
        <v>590.73</v>
      </c>
      <c r="H208" s="33">
        <f t="shared" si="2"/>
        <v>5907.3</v>
      </c>
      <c r="I208" s="70">
        <f t="shared" si="0"/>
        <v>7147.83</v>
      </c>
      <c r="J208" s="1"/>
      <c r="K208" s="67"/>
    </row>
    <row r="209" spans="1:13" ht="121.5" customHeight="1">
      <c r="A209" s="29">
        <f t="shared" si="1"/>
        <v>161</v>
      </c>
      <c r="B209" s="72" t="s">
        <v>124</v>
      </c>
      <c r="C209" s="73"/>
      <c r="D209" s="29" t="s">
        <v>159</v>
      </c>
      <c r="E209" s="38">
        <v>10</v>
      </c>
      <c r="F209" s="34">
        <v>21</v>
      </c>
      <c r="G209" s="35">
        <v>198.85</v>
      </c>
      <c r="H209" s="33">
        <f t="shared" si="2"/>
        <v>1988.5</v>
      </c>
      <c r="I209" s="70">
        <f t="shared" si="0"/>
        <v>2406.09</v>
      </c>
      <c r="J209" s="1"/>
      <c r="K209" s="67"/>
    </row>
    <row r="210" spans="1:13" ht="224.25" customHeight="1">
      <c r="A210" s="29">
        <f t="shared" si="1"/>
        <v>162</v>
      </c>
      <c r="B210" s="72" t="s">
        <v>125</v>
      </c>
      <c r="C210" s="73"/>
      <c r="D210" s="29" t="s">
        <v>159</v>
      </c>
      <c r="E210" s="38">
        <v>8</v>
      </c>
      <c r="F210" s="34">
        <v>21</v>
      </c>
      <c r="G210" s="35">
        <v>472.34</v>
      </c>
      <c r="H210" s="33">
        <f t="shared" si="2"/>
        <v>3778.72</v>
      </c>
      <c r="I210" s="70">
        <f t="shared" si="0"/>
        <v>4572.25</v>
      </c>
      <c r="J210" s="1"/>
      <c r="K210" s="67"/>
    </row>
    <row r="211" spans="1:13" ht="118.5" customHeight="1">
      <c r="A211" s="29">
        <f t="shared" si="1"/>
        <v>163</v>
      </c>
      <c r="B211" s="74" t="s">
        <v>11</v>
      </c>
      <c r="C211" s="75"/>
      <c r="D211" s="29" t="s">
        <v>159</v>
      </c>
      <c r="E211" s="38">
        <v>7</v>
      </c>
      <c r="F211" s="34">
        <v>21</v>
      </c>
      <c r="G211" s="35">
        <v>202.91</v>
      </c>
      <c r="H211" s="33">
        <f t="shared" si="2"/>
        <v>1420.37</v>
      </c>
      <c r="I211" s="70">
        <f t="shared" si="0"/>
        <v>1718.65</v>
      </c>
      <c r="J211" s="1"/>
      <c r="K211" s="67"/>
    </row>
    <row r="212" spans="1:13" ht="168" customHeight="1">
      <c r="A212" s="29">
        <f t="shared" si="1"/>
        <v>164</v>
      </c>
      <c r="B212" s="72" t="s">
        <v>126</v>
      </c>
      <c r="C212" s="73"/>
      <c r="D212" s="29" t="s">
        <v>159</v>
      </c>
      <c r="E212" s="38">
        <v>90</v>
      </c>
      <c r="F212" s="34">
        <v>21</v>
      </c>
      <c r="G212" s="35">
        <v>360.63</v>
      </c>
      <c r="H212" s="33">
        <f t="shared" si="2"/>
        <v>32456.7</v>
      </c>
      <c r="I212" s="70">
        <f t="shared" si="0"/>
        <v>39272.61</v>
      </c>
      <c r="J212" s="1"/>
      <c r="K212" s="67"/>
    </row>
    <row r="213" spans="1:13" ht="15.6">
      <c r="A213" s="30"/>
      <c r="B213" s="143" t="s">
        <v>140</v>
      </c>
      <c r="C213" s="144"/>
      <c r="D213" s="144"/>
      <c r="E213" s="144"/>
      <c r="F213" s="144"/>
      <c r="G213" s="145"/>
      <c r="H213" s="27">
        <f>ROUND(SUM(H37:H212),2)</f>
        <v>1088425.6000000001</v>
      </c>
      <c r="I213" s="27">
        <f>ROUND(SUM(I37:I212),2)</f>
        <v>1316995.05</v>
      </c>
      <c r="J213" s="1"/>
    </row>
    <row r="214" spans="1:13" ht="15.75" customHeight="1">
      <c r="A214" s="96" t="s">
        <v>44</v>
      </c>
      <c r="B214" s="96"/>
      <c r="C214" s="96"/>
      <c r="D214" s="96"/>
      <c r="E214" s="96"/>
      <c r="F214" s="96"/>
      <c r="G214" s="96"/>
      <c r="H214" s="96"/>
      <c r="I214" s="96"/>
      <c r="J214" s="1"/>
    </row>
    <row r="216" spans="1:13" s="51" customFormat="1" ht="13.8">
      <c r="A216" s="56" t="s">
        <v>13</v>
      </c>
      <c r="B216" s="52"/>
      <c r="C216" s="48"/>
      <c r="D216" s="48"/>
      <c r="E216" s="48"/>
      <c r="F216" s="48"/>
      <c r="G216" s="49"/>
      <c r="H216" s="50"/>
    </row>
    <row r="217" spans="1:13" s="51" customFormat="1" ht="150" customHeight="1">
      <c r="A217" s="139" t="s">
        <v>33</v>
      </c>
      <c r="B217" s="139"/>
      <c r="C217" s="139"/>
      <c r="D217" s="139"/>
      <c r="E217" s="139"/>
      <c r="F217" s="139"/>
      <c r="G217" s="139"/>
      <c r="H217" s="139"/>
      <c r="I217" s="139"/>
    </row>
    <row r="218" spans="1:13" customFormat="1" hidden="1">
      <c r="A218" s="139"/>
      <c r="B218" s="139"/>
      <c r="C218" s="139"/>
      <c r="D218" s="139"/>
      <c r="E218" s="139"/>
      <c r="F218" s="139"/>
      <c r="G218" s="139"/>
      <c r="H218" s="139"/>
      <c r="I218" s="139"/>
      <c r="J218" s="11"/>
      <c r="K218" s="11"/>
      <c r="L218" s="11"/>
      <c r="M218" s="11"/>
    </row>
    <row r="219" spans="1:13" customFormat="1" ht="4.5" hidden="1" customHeight="1">
      <c r="A219" s="139"/>
      <c r="B219" s="139"/>
      <c r="C219" s="139"/>
      <c r="D219" s="139"/>
      <c r="E219" s="139"/>
      <c r="F219" s="139"/>
      <c r="G219" s="139"/>
      <c r="H219" s="139"/>
      <c r="I219" s="139"/>
      <c r="J219" s="11"/>
      <c r="K219" s="11"/>
      <c r="L219" s="11"/>
      <c r="M219" s="11"/>
    </row>
    <row r="220" spans="1:13" customFormat="1" hidden="1">
      <c r="A220" s="139"/>
      <c r="B220" s="139"/>
      <c r="C220" s="139"/>
      <c r="D220" s="139"/>
      <c r="E220" s="139"/>
      <c r="F220" s="139"/>
      <c r="G220" s="139"/>
      <c r="H220" s="139"/>
      <c r="I220" s="139"/>
      <c r="J220" s="11"/>
      <c r="K220" s="11"/>
      <c r="L220" s="11"/>
      <c r="M220" s="11"/>
    </row>
    <row r="221" spans="1:13" s="51" customFormat="1" ht="13.8">
      <c r="A221" s="146" t="s">
        <v>14</v>
      </c>
      <c r="B221" s="146"/>
      <c r="C221" s="48"/>
      <c r="D221" s="48"/>
      <c r="E221" s="48"/>
      <c r="F221" s="48"/>
      <c r="G221" s="49"/>
      <c r="H221" s="50"/>
    </row>
    <row r="222" spans="1:13" s="51" customFormat="1" ht="189" customHeight="1">
      <c r="A222" s="139" t="s">
        <v>127</v>
      </c>
      <c r="B222" s="139"/>
      <c r="C222" s="139"/>
      <c r="D222" s="139"/>
      <c r="E222" s="139"/>
      <c r="F222" s="139"/>
      <c r="G222" s="139"/>
      <c r="H222" s="139"/>
      <c r="I222" s="139"/>
    </row>
    <row r="223" spans="1:13" s="51" customFormat="1" ht="13.8">
      <c r="A223" s="146" t="s">
        <v>15</v>
      </c>
      <c r="B223" s="146"/>
      <c r="C223" s="48"/>
      <c r="D223" s="48"/>
      <c r="E223" s="48"/>
      <c r="F223" s="48"/>
      <c r="G223" s="49"/>
      <c r="H223" s="50"/>
    </row>
    <row r="224" spans="1:13" s="51" customFormat="1" ht="409.5" customHeight="1">
      <c r="A224" s="139" t="s">
        <v>10</v>
      </c>
      <c r="B224" s="139"/>
      <c r="C224" s="139"/>
      <c r="D224" s="139"/>
      <c r="E224" s="139"/>
      <c r="F224" s="139"/>
      <c r="G224" s="139"/>
      <c r="H224" s="139"/>
      <c r="I224" s="139"/>
    </row>
    <row r="225" spans="1:10">
      <c r="A225" s="139"/>
      <c r="B225" s="139"/>
      <c r="C225" s="139"/>
      <c r="D225" s="139"/>
      <c r="E225" s="139"/>
      <c r="F225" s="139"/>
      <c r="G225" s="139"/>
      <c r="H225" s="139"/>
      <c r="I225" s="139"/>
    </row>
    <row r="226" spans="1:10" ht="44.25" customHeight="1">
      <c r="A226" s="139"/>
      <c r="B226" s="139"/>
      <c r="C226" s="139"/>
      <c r="D226" s="139"/>
      <c r="E226" s="139"/>
      <c r="F226" s="139"/>
      <c r="G226" s="139"/>
      <c r="H226" s="139"/>
      <c r="I226" s="139"/>
    </row>
    <row r="227" spans="1:10">
      <c r="A227" s="54"/>
      <c r="B227" s="54"/>
      <c r="C227" s="54"/>
      <c r="D227" s="54"/>
      <c r="E227" s="54"/>
      <c r="F227" s="54"/>
      <c r="G227" s="54"/>
      <c r="H227" s="54"/>
      <c r="I227" s="54"/>
    </row>
    <row r="228" spans="1:10" ht="15.75" customHeight="1">
      <c r="A228" s="46"/>
      <c r="B228" s="46"/>
      <c r="C228" s="46"/>
      <c r="D228" s="46"/>
      <c r="E228" s="46"/>
      <c r="F228" s="46"/>
      <c r="G228" s="46"/>
      <c r="H228" s="46"/>
      <c r="I228" s="46"/>
      <c r="J228" s="1"/>
    </row>
    <row r="229" spans="1:10" s="39" customFormat="1" ht="15.75" customHeight="1">
      <c r="A229" s="89" t="s">
        <v>17</v>
      </c>
      <c r="B229" s="89"/>
      <c r="C229" s="89"/>
      <c r="D229" s="89"/>
      <c r="E229" s="89"/>
      <c r="F229" s="89"/>
      <c r="G229" s="89"/>
      <c r="H229" s="89"/>
      <c r="I229" s="89"/>
      <c r="J229" s="89"/>
    </row>
    <row r="230" spans="1:10" s="39" customFormat="1" ht="32.25" customHeight="1">
      <c r="A230" s="147" t="s">
        <v>135</v>
      </c>
      <c r="B230" s="95" t="s">
        <v>174</v>
      </c>
      <c r="C230" s="88" t="s">
        <v>34</v>
      </c>
      <c r="D230" s="88"/>
      <c r="E230" s="88"/>
      <c r="F230" s="88" t="s">
        <v>175</v>
      </c>
      <c r="G230" s="140" t="s">
        <v>176</v>
      </c>
      <c r="H230" s="140"/>
      <c r="I230" s="40"/>
      <c r="J230" s="57"/>
    </row>
    <row r="231" spans="1:10" s="39" customFormat="1" ht="36" customHeight="1">
      <c r="A231" s="147"/>
      <c r="B231" s="95"/>
      <c r="C231" s="88" t="s">
        <v>177</v>
      </c>
      <c r="D231" s="88"/>
      <c r="E231" s="55" t="s">
        <v>178</v>
      </c>
      <c r="F231" s="88"/>
      <c r="G231" s="41" t="s">
        <v>177</v>
      </c>
      <c r="H231" s="41" t="s">
        <v>178</v>
      </c>
      <c r="I231" s="57"/>
      <c r="J231" s="57"/>
    </row>
    <row r="232" spans="1:10" s="39" customFormat="1" ht="15.75" customHeight="1">
      <c r="A232" s="58">
        <v>1</v>
      </c>
      <c r="B232" s="42">
        <v>2</v>
      </c>
      <c r="C232" s="141">
        <v>3</v>
      </c>
      <c r="D232" s="142"/>
      <c r="E232" s="55">
        <v>4</v>
      </c>
      <c r="F232" s="43">
        <v>5</v>
      </c>
      <c r="G232" s="41">
        <v>6</v>
      </c>
      <c r="H232" s="41">
        <v>7</v>
      </c>
      <c r="I232" s="59"/>
      <c r="J232" s="59"/>
    </row>
    <row r="233" spans="1:10" ht="115.5" customHeight="1" thickBot="1">
      <c r="A233" s="61">
        <v>1</v>
      </c>
      <c r="B233" s="62" t="s">
        <v>16</v>
      </c>
      <c r="C233" s="169">
        <v>59031.88</v>
      </c>
      <c r="D233" s="170"/>
      <c r="E233" s="63">
        <v>71428.570000000007</v>
      </c>
      <c r="F233" s="64">
        <v>5</v>
      </c>
      <c r="G233" s="65">
        <f>ROUND(C233-(C233*F233/100),2)</f>
        <v>56080.29</v>
      </c>
      <c r="H233" s="65">
        <f>ROUND(E233-(E233*F233/100),2)</f>
        <v>67857.14</v>
      </c>
      <c r="I233" s="44"/>
      <c r="J233" s="60"/>
    </row>
    <row r="234" spans="1:10" ht="18" customHeight="1">
      <c r="A234" s="154"/>
      <c r="B234" s="155"/>
      <c r="C234" s="155"/>
      <c r="D234" s="155"/>
      <c r="E234" s="155"/>
      <c r="F234" s="155"/>
      <c r="G234" s="155"/>
      <c r="H234" s="155"/>
      <c r="I234" s="156"/>
      <c r="J234" s="45"/>
    </row>
    <row r="235" spans="1:10" ht="8.25" customHeight="1" thickBot="1">
      <c r="A235" s="157"/>
      <c r="B235" s="158"/>
      <c r="C235" s="158"/>
      <c r="D235" s="158"/>
      <c r="E235" s="158"/>
      <c r="F235" s="158"/>
      <c r="G235" s="158"/>
      <c r="H235" s="158"/>
      <c r="I235" s="159"/>
      <c r="J235" s="45"/>
    </row>
    <row r="236" spans="1:10" ht="18" hidden="1" customHeight="1" thickBot="1">
      <c r="A236" s="157"/>
      <c r="B236" s="158"/>
      <c r="C236" s="158"/>
      <c r="D236" s="158"/>
      <c r="E236" s="158"/>
      <c r="F236" s="158"/>
      <c r="G236" s="158"/>
      <c r="H236" s="158"/>
      <c r="I236" s="159"/>
      <c r="J236" s="45"/>
    </row>
    <row r="237" spans="1:10" ht="146.25" hidden="1" customHeight="1" thickBot="1">
      <c r="A237" s="160"/>
      <c r="B237" s="161"/>
      <c r="C237" s="161"/>
      <c r="D237" s="161"/>
      <c r="E237" s="161"/>
      <c r="F237" s="161"/>
      <c r="G237" s="161"/>
      <c r="H237" s="161"/>
      <c r="I237" s="162"/>
      <c r="J237" s="1"/>
    </row>
    <row r="238" spans="1:10" ht="24" customHeight="1">
      <c r="A238" s="163" t="s">
        <v>0</v>
      </c>
      <c r="B238" s="164"/>
      <c r="C238" s="164"/>
      <c r="D238" s="164"/>
      <c r="E238" s="164"/>
      <c r="F238" s="164"/>
      <c r="G238" s="164"/>
      <c r="H238" s="164"/>
      <c r="I238" s="165"/>
      <c r="J238" s="1"/>
    </row>
    <row r="239" spans="1:10" ht="36.75" customHeight="1" thickBot="1">
      <c r="A239" s="166"/>
      <c r="B239" s="167"/>
      <c r="C239" s="167"/>
      <c r="D239" s="167"/>
      <c r="E239" s="167"/>
      <c r="F239" s="167"/>
      <c r="G239" s="167"/>
      <c r="H239" s="167"/>
      <c r="I239" s="168"/>
      <c r="J239" s="1"/>
    </row>
    <row r="240" spans="1:10" ht="35.25" customHeight="1" thickBot="1">
      <c r="A240" s="171">
        <v>2500</v>
      </c>
      <c r="B240" s="172"/>
      <c r="C240" s="173" t="s">
        <v>18</v>
      </c>
      <c r="D240" s="174"/>
      <c r="E240" s="174"/>
      <c r="F240" s="174"/>
      <c r="G240" s="174"/>
      <c r="H240" s="174"/>
      <c r="I240" s="174"/>
      <c r="J240" s="1"/>
    </row>
    <row r="241" spans="1:12" ht="182.25" customHeight="1">
      <c r="A241" s="152" t="s">
        <v>1</v>
      </c>
      <c r="B241" s="153"/>
      <c r="C241" s="153"/>
      <c r="D241" s="153"/>
      <c r="E241" s="153"/>
      <c r="F241" s="153"/>
      <c r="G241" s="153"/>
      <c r="H241" s="153"/>
      <c r="I241" s="153"/>
      <c r="J241" s="1"/>
    </row>
    <row r="242" spans="1:12" ht="30.75" customHeight="1">
      <c r="A242" s="110" t="s">
        <v>19</v>
      </c>
      <c r="B242" s="110"/>
      <c r="C242" s="110"/>
      <c r="D242" s="110"/>
      <c r="E242" s="110"/>
      <c r="F242" s="110"/>
      <c r="G242" s="110"/>
      <c r="H242" s="110"/>
      <c r="I242" s="110"/>
      <c r="J242" s="1"/>
    </row>
    <row r="243" spans="1:12" ht="27" customHeight="1">
      <c r="A243" s="13" t="s">
        <v>20</v>
      </c>
      <c r="B243" s="13"/>
      <c r="C243" s="13"/>
      <c r="D243" s="13"/>
      <c r="E243" s="13"/>
      <c r="F243" s="13"/>
      <c r="G243" s="13"/>
      <c r="H243" s="13"/>
      <c r="I243" s="1"/>
      <c r="J243" s="1"/>
    </row>
    <row r="244" spans="1:12" ht="15.6">
      <c r="A244" s="133" t="s">
        <v>21</v>
      </c>
      <c r="B244" s="133"/>
      <c r="C244" s="133"/>
      <c r="D244" s="133"/>
      <c r="E244" s="133"/>
      <c r="F244" s="133"/>
      <c r="G244" s="133"/>
      <c r="H244" s="133"/>
      <c r="I244" s="1"/>
      <c r="J244" s="1"/>
    </row>
    <row r="245" spans="1:12" ht="34.5" customHeight="1">
      <c r="A245" s="87" t="s">
        <v>22</v>
      </c>
      <c r="B245" s="87"/>
      <c r="C245" s="87"/>
      <c r="D245" s="87"/>
      <c r="E245" s="87"/>
      <c r="F245" s="87"/>
      <c r="G245" s="87"/>
      <c r="H245" s="87"/>
      <c r="I245" s="87"/>
      <c r="J245" s="1"/>
    </row>
    <row r="246" spans="1:12" ht="15.6">
      <c r="A246" s="108" t="s">
        <v>24</v>
      </c>
      <c r="B246" s="108"/>
      <c r="C246" s="108"/>
      <c r="D246" s="108"/>
      <c r="E246" s="108"/>
      <c r="F246" s="108"/>
      <c r="G246" s="108"/>
      <c r="H246" s="108"/>
      <c r="I246" s="1"/>
      <c r="J246" s="1"/>
    </row>
    <row r="247" spans="1:12" ht="47.25" customHeight="1">
      <c r="A247" s="87" t="s">
        <v>23</v>
      </c>
      <c r="B247" s="87"/>
      <c r="C247" s="87"/>
      <c r="D247" s="87"/>
      <c r="E247" s="87"/>
      <c r="F247" s="87"/>
      <c r="G247" s="87"/>
      <c r="H247" s="87"/>
      <c r="I247" s="87"/>
      <c r="J247" s="1"/>
    </row>
    <row r="248" spans="1:12" ht="20.399999999999999" customHeight="1">
      <c r="A248" s="138" t="s">
        <v>25</v>
      </c>
      <c r="B248" s="138"/>
      <c r="C248" s="138"/>
      <c r="D248" s="138"/>
      <c r="E248" s="138"/>
      <c r="F248" s="138"/>
      <c r="G248" s="138"/>
      <c r="H248" s="1"/>
      <c r="I248" s="1"/>
      <c r="J248" s="1"/>
    </row>
    <row r="249" spans="1:12" ht="84" customHeight="1">
      <c r="A249" s="16" t="s">
        <v>135</v>
      </c>
      <c r="B249" s="86" t="s">
        <v>37</v>
      </c>
      <c r="C249" s="86"/>
      <c r="D249" s="86"/>
      <c r="E249" s="85" t="s">
        <v>26</v>
      </c>
      <c r="F249" s="86"/>
      <c r="G249" s="86"/>
      <c r="H249" s="86"/>
      <c r="I249" s="86"/>
      <c r="J249" s="5"/>
      <c r="L249" s="15"/>
    </row>
    <row r="250" spans="1:12" ht="15.6">
      <c r="A250" s="20"/>
      <c r="B250" s="100"/>
      <c r="C250" s="100"/>
      <c r="D250" s="100"/>
      <c r="E250" s="97"/>
      <c r="F250" s="97"/>
      <c r="G250" s="97"/>
      <c r="H250" s="97"/>
      <c r="I250" s="97"/>
      <c r="J250" s="3"/>
    </row>
    <row r="251" spans="1:12" ht="15.6">
      <c r="A251" s="20"/>
      <c r="B251" s="92"/>
      <c r="C251" s="93"/>
      <c r="D251" s="94"/>
      <c r="E251" s="97"/>
      <c r="F251" s="97"/>
      <c r="G251" s="97"/>
      <c r="H251" s="97"/>
      <c r="I251" s="97"/>
      <c r="J251" s="3"/>
    </row>
    <row r="252" spans="1:12" ht="15.6">
      <c r="A252" s="20"/>
      <c r="B252" s="92"/>
      <c r="C252" s="93"/>
      <c r="D252" s="94"/>
      <c r="E252" s="97"/>
      <c r="F252" s="97"/>
      <c r="G252" s="97"/>
      <c r="H252" s="97"/>
      <c r="I252" s="97"/>
      <c r="J252" s="3"/>
    </row>
    <row r="253" spans="1:12" ht="15.6">
      <c r="A253" s="20"/>
      <c r="B253" s="92"/>
      <c r="C253" s="93"/>
      <c r="D253" s="94"/>
      <c r="E253" s="97"/>
      <c r="F253" s="97"/>
      <c r="G253" s="97"/>
      <c r="H253" s="97"/>
      <c r="I253" s="97"/>
      <c r="J253" s="3"/>
    </row>
    <row r="254" spans="1:12" ht="54" customHeight="1">
      <c r="A254" s="1"/>
      <c r="B254" s="90" t="s">
        <v>38</v>
      </c>
      <c r="C254" s="90"/>
      <c r="D254" s="90"/>
      <c r="E254" s="91"/>
      <c r="F254" s="91"/>
      <c r="G254" s="91"/>
      <c r="H254" s="91"/>
      <c r="I254" s="4"/>
      <c r="J254" s="4"/>
    </row>
    <row r="255" spans="1:12" ht="15.6">
      <c r="A255" s="138" t="s">
        <v>27</v>
      </c>
      <c r="B255" s="138"/>
      <c r="C255" s="138"/>
      <c r="D255" s="138"/>
      <c r="E255" s="138"/>
      <c r="F255" s="138"/>
      <c r="G255" s="138"/>
      <c r="H255" s="23"/>
      <c r="I255" s="4"/>
      <c r="J255" s="4"/>
    </row>
    <row r="256" spans="1:12" ht="81" customHeight="1">
      <c r="A256" s="16" t="s">
        <v>135</v>
      </c>
      <c r="B256" s="86" t="s">
        <v>40</v>
      </c>
      <c r="C256" s="86"/>
      <c r="D256" s="86"/>
      <c r="E256" s="85" t="s">
        <v>28</v>
      </c>
      <c r="F256" s="86"/>
      <c r="G256" s="86"/>
      <c r="H256" s="86"/>
      <c r="I256" s="86"/>
      <c r="J256" s="4"/>
    </row>
    <row r="257" spans="1:10" ht="15.6">
      <c r="A257" s="20"/>
      <c r="B257" s="100"/>
      <c r="C257" s="100"/>
      <c r="D257" s="100"/>
      <c r="E257" s="97"/>
      <c r="F257" s="97"/>
      <c r="G257" s="97"/>
      <c r="H257" s="97"/>
      <c r="I257" s="97"/>
      <c r="J257" s="4"/>
    </row>
    <row r="258" spans="1:10" ht="15.6">
      <c r="A258" s="20"/>
      <c r="B258" s="92"/>
      <c r="C258" s="93"/>
      <c r="D258" s="94"/>
      <c r="E258" s="97"/>
      <c r="F258" s="97"/>
      <c r="G258" s="97"/>
      <c r="H258" s="97"/>
      <c r="I258" s="97"/>
      <c r="J258" s="4"/>
    </row>
    <row r="259" spans="1:10" ht="15.6">
      <c r="A259" s="20"/>
      <c r="B259" s="92"/>
      <c r="C259" s="93"/>
      <c r="D259" s="94"/>
      <c r="E259" s="97"/>
      <c r="F259" s="97"/>
      <c r="G259" s="97"/>
      <c r="H259" s="97"/>
      <c r="I259" s="97"/>
      <c r="J259" s="4"/>
    </row>
    <row r="260" spans="1:10" ht="15.6">
      <c r="A260" s="20"/>
      <c r="B260" s="92"/>
      <c r="C260" s="93"/>
      <c r="D260" s="94"/>
      <c r="E260" s="97"/>
      <c r="F260" s="97"/>
      <c r="G260" s="97"/>
      <c r="H260" s="97"/>
      <c r="I260" s="97"/>
      <c r="J260" s="4"/>
    </row>
    <row r="261" spans="1:10" s="26" customFormat="1" ht="20.25" customHeight="1">
      <c r="A261" s="1"/>
      <c r="B261" s="90" t="s">
        <v>39</v>
      </c>
      <c r="C261" s="90"/>
      <c r="D261" s="90"/>
      <c r="E261" s="91"/>
      <c r="F261" s="91"/>
      <c r="G261" s="91"/>
      <c r="H261" s="91"/>
      <c r="I261" s="25"/>
      <c r="J261" s="25"/>
    </row>
    <row r="262" spans="1:10" s="26" customFormat="1" ht="15.6">
      <c r="A262" s="1"/>
      <c r="B262" s="23"/>
      <c r="C262" s="23"/>
      <c r="D262" s="23"/>
      <c r="E262" s="23"/>
      <c r="F262" s="23"/>
      <c r="G262" s="23"/>
      <c r="H262" s="23"/>
      <c r="I262" s="25"/>
      <c r="J262" s="25"/>
    </row>
    <row r="263" spans="1:10" s="26" customFormat="1" ht="15.6">
      <c r="A263" s="114" t="s">
        <v>29</v>
      </c>
      <c r="B263" s="114"/>
      <c r="C263" s="114"/>
      <c r="D263" s="114"/>
      <c r="E263" s="114"/>
      <c r="F263" s="114"/>
      <c r="G263" s="114"/>
      <c r="H263" s="114"/>
      <c r="I263" s="114"/>
      <c r="J263" s="25"/>
    </row>
    <row r="264" spans="1:10" s="26" customFormat="1" ht="31.5" customHeight="1">
      <c r="A264" s="36" t="s">
        <v>135</v>
      </c>
      <c r="B264" s="105" t="s">
        <v>41</v>
      </c>
      <c r="C264" s="106"/>
      <c r="D264" s="107"/>
      <c r="E264" s="105" t="s">
        <v>42</v>
      </c>
      <c r="F264" s="106"/>
      <c r="G264" s="106"/>
      <c r="H264" s="106"/>
      <c r="I264" s="107"/>
      <c r="J264" s="25"/>
    </row>
    <row r="265" spans="1:10" s="26" customFormat="1" ht="15.75" customHeight="1">
      <c r="A265" s="37"/>
      <c r="B265" s="86"/>
      <c r="C265" s="86"/>
      <c r="D265" s="86"/>
      <c r="E265" s="86"/>
      <c r="F265" s="86"/>
      <c r="G265" s="86"/>
      <c r="H265" s="86"/>
      <c r="I265" s="86"/>
      <c r="J265" s="25"/>
    </row>
    <row r="266" spans="1:10" s="26" customFormat="1" ht="15.6">
      <c r="A266" s="37"/>
      <c r="B266" s="86"/>
      <c r="C266" s="86"/>
      <c r="D266" s="86"/>
      <c r="E266" s="86"/>
      <c r="F266" s="86"/>
      <c r="G266" s="86"/>
      <c r="H266" s="86"/>
      <c r="I266" s="86"/>
      <c r="J266" s="25"/>
    </row>
    <row r="267" spans="1:10" s="26" customFormat="1" ht="15.6">
      <c r="A267" s="37"/>
      <c r="B267" s="86"/>
      <c r="C267" s="86"/>
      <c r="D267" s="86"/>
      <c r="E267" s="86"/>
      <c r="F267" s="86"/>
      <c r="G267" s="86"/>
      <c r="H267" s="86"/>
      <c r="I267" s="86"/>
      <c r="J267" s="25"/>
    </row>
    <row r="268" spans="1:10" s="26" customFormat="1" ht="15.6">
      <c r="A268" s="37"/>
      <c r="B268" s="86"/>
      <c r="C268" s="86"/>
      <c r="D268" s="86"/>
      <c r="E268" s="86"/>
      <c r="F268" s="86"/>
      <c r="G268" s="86"/>
      <c r="H268" s="86"/>
      <c r="I268" s="86"/>
      <c r="J268" s="25"/>
    </row>
    <row r="269" spans="1:10" s="26" customFormat="1" ht="15.6">
      <c r="A269" s="37"/>
      <c r="B269" s="86"/>
      <c r="C269" s="86"/>
      <c r="D269" s="86"/>
      <c r="E269" s="86"/>
      <c r="F269" s="86"/>
      <c r="G269" s="86"/>
      <c r="H269" s="86"/>
      <c r="I269" s="86"/>
      <c r="J269" s="25"/>
    </row>
    <row r="270" spans="1:10" s="26" customFormat="1" ht="15.6">
      <c r="A270" s="1"/>
      <c r="B270" s="148" t="s">
        <v>43</v>
      </c>
      <c r="C270" s="148"/>
      <c r="D270" s="148"/>
      <c r="E270" s="148"/>
      <c r="F270" s="148"/>
      <c r="G270" s="148"/>
      <c r="H270" s="148"/>
      <c r="I270" s="148"/>
      <c r="J270" s="25"/>
    </row>
    <row r="271" spans="1:10" s="26" customFormat="1" ht="51.75" customHeight="1">
      <c r="A271" s="24"/>
      <c r="B271" s="149"/>
      <c r="C271" s="149"/>
      <c r="D271" s="149"/>
      <c r="E271" s="149"/>
      <c r="F271" s="149"/>
      <c r="G271" s="149"/>
      <c r="H271" s="149"/>
      <c r="I271" s="149"/>
      <c r="J271" s="25"/>
    </row>
    <row r="272" spans="1:10" ht="15.75" customHeight="1">
      <c r="A272" s="104" t="s">
        <v>30</v>
      </c>
      <c r="B272" s="104"/>
      <c r="C272" s="104"/>
      <c r="D272" s="104"/>
      <c r="E272" s="104"/>
      <c r="F272" s="104"/>
      <c r="G272" s="104"/>
      <c r="H272" s="104"/>
      <c r="I272" s="104"/>
      <c r="J272" s="6"/>
    </row>
    <row r="273" spans="1:10" ht="31.5" customHeight="1">
      <c r="A273" s="16" t="s">
        <v>135</v>
      </c>
      <c r="B273" s="86" t="s">
        <v>141</v>
      </c>
      <c r="C273" s="86"/>
      <c r="D273" s="86"/>
      <c r="E273" s="86" t="s">
        <v>150</v>
      </c>
      <c r="F273" s="86"/>
      <c r="G273" s="86"/>
      <c r="H273" s="86"/>
      <c r="I273" s="4"/>
      <c r="J273" s="2"/>
    </row>
    <row r="274" spans="1:10" ht="15.6">
      <c r="A274" s="20"/>
      <c r="B274" s="100"/>
      <c r="C274" s="100"/>
      <c r="D274" s="100"/>
      <c r="E274" s="100"/>
      <c r="F274" s="100"/>
      <c r="G274" s="100"/>
      <c r="H274" s="100"/>
      <c r="I274" s="21"/>
      <c r="J274" s="3"/>
    </row>
    <row r="275" spans="1:10" ht="15.6">
      <c r="A275" s="20"/>
      <c r="B275" s="92"/>
      <c r="C275" s="93"/>
      <c r="D275" s="94"/>
      <c r="E275" s="100"/>
      <c r="F275" s="100"/>
      <c r="G275" s="100"/>
      <c r="H275" s="100"/>
      <c r="I275" s="21"/>
      <c r="J275" s="3"/>
    </row>
    <row r="276" spans="1:10" ht="15.6">
      <c r="A276" s="20"/>
      <c r="B276" s="92"/>
      <c r="C276" s="93"/>
      <c r="D276" s="94"/>
      <c r="E276" s="100"/>
      <c r="F276" s="100"/>
      <c r="G276" s="100"/>
      <c r="H276" s="100"/>
      <c r="I276" s="21"/>
      <c r="J276" s="3"/>
    </row>
    <row r="277" spans="1:10" ht="15.6">
      <c r="A277" s="20"/>
      <c r="B277" s="92"/>
      <c r="C277" s="93"/>
      <c r="D277" s="94"/>
      <c r="E277" s="100"/>
      <c r="F277" s="100"/>
      <c r="G277" s="100"/>
      <c r="H277" s="100"/>
      <c r="I277" s="21"/>
      <c r="J277" s="3"/>
    </row>
    <row r="278" spans="1:10" ht="15.6">
      <c r="A278" s="20"/>
      <c r="B278" s="92"/>
      <c r="C278" s="93"/>
      <c r="D278" s="94"/>
      <c r="E278" s="100"/>
      <c r="F278" s="100"/>
      <c r="G278" s="100"/>
      <c r="H278" s="100"/>
      <c r="I278" s="21"/>
      <c r="J278" s="3"/>
    </row>
    <row r="279" spans="1:10" ht="15.6">
      <c r="A279" s="20"/>
      <c r="B279" s="92"/>
      <c r="C279" s="93"/>
      <c r="D279" s="94"/>
      <c r="E279" s="100"/>
      <c r="F279" s="100"/>
      <c r="G279" s="100"/>
      <c r="H279" s="100"/>
      <c r="I279" s="21"/>
      <c r="J279" s="3"/>
    </row>
    <row r="280" spans="1:10" ht="15.6">
      <c r="A280" s="20"/>
      <c r="B280" s="92"/>
      <c r="C280" s="93"/>
      <c r="D280" s="94"/>
      <c r="E280" s="100"/>
      <c r="F280" s="100"/>
      <c r="G280" s="100"/>
      <c r="H280" s="100"/>
      <c r="I280" s="21"/>
      <c r="J280" s="3"/>
    </row>
    <row r="281" spans="1:10" ht="15.6">
      <c r="A281" s="20"/>
      <c r="B281" s="92"/>
      <c r="C281" s="93"/>
      <c r="D281" s="94"/>
      <c r="E281" s="100"/>
      <c r="F281" s="100"/>
      <c r="G281" s="100"/>
      <c r="H281" s="100"/>
      <c r="I281" s="21"/>
      <c r="J281" s="3"/>
    </row>
    <row r="282" spans="1:10" ht="15.6">
      <c r="A282" s="20"/>
      <c r="B282" s="100"/>
      <c r="C282" s="100"/>
      <c r="D282" s="100"/>
      <c r="E282" s="100"/>
      <c r="F282" s="100"/>
      <c r="G282" s="100"/>
      <c r="H282" s="100"/>
      <c r="I282" s="3"/>
      <c r="J282" s="3"/>
    </row>
    <row r="283" spans="1:10" ht="31.5" customHeight="1">
      <c r="A283" s="1"/>
      <c r="B283" s="91" t="s">
        <v>154</v>
      </c>
      <c r="C283" s="91"/>
      <c r="D283" s="91"/>
      <c r="E283" s="91"/>
      <c r="F283" s="91"/>
      <c r="G283" s="91"/>
      <c r="H283" s="91"/>
      <c r="I283" s="4"/>
      <c r="J283" s="4"/>
    </row>
    <row r="284" spans="1:10" ht="15.6">
      <c r="A284" s="150" t="s">
        <v>31</v>
      </c>
      <c r="B284" s="150"/>
      <c r="C284" s="150"/>
      <c r="D284" s="150"/>
      <c r="E284" s="150"/>
      <c r="F284" s="150"/>
      <c r="G284" s="150"/>
      <c r="H284" s="150"/>
      <c r="I284" s="1"/>
      <c r="J284" s="1"/>
    </row>
    <row r="285" spans="1:10" ht="31.5" customHeight="1">
      <c r="A285" s="16" t="s">
        <v>135</v>
      </c>
      <c r="B285" s="86" t="s">
        <v>141</v>
      </c>
      <c r="C285" s="86"/>
      <c r="D285" s="86"/>
      <c r="E285" s="86"/>
      <c r="F285" s="86"/>
      <c r="G285" s="86"/>
      <c r="H285" s="16"/>
      <c r="I285" s="2"/>
      <c r="J285" s="2"/>
    </row>
    <row r="286" spans="1:10" ht="15.6">
      <c r="A286" s="20"/>
      <c r="B286" s="101"/>
      <c r="C286" s="102"/>
      <c r="D286" s="102"/>
      <c r="E286" s="102"/>
      <c r="F286" s="102"/>
      <c r="G286" s="103"/>
      <c r="H286" s="31"/>
      <c r="I286" s="3"/>
      <c r="J286" s="3"/>
    </row>
    <row r="287" spans="1:10" ht="15.6">
      <c r="A287" s="20"/>
      <c r="B287" s="101"/>
      <c r="C287" s="102"/>
      <c r="D287" s="102"/>
      <c r="E287" s="102"/>
      <c r="F287" s="102"/>
      <c r="G287" s="103"/>
      <c r="H287" s="31"/>
      <c r="I287" s="3"/>
      <c r="J287" s="3"/>
    </row>
    <row r="288" spans="1:10" ht="15.6">
      <c r="A288" s="20"/>
      <c r="B288" s="101"/>
      <c r="C288" s="102"/>
      <c r="D288" s="102"/>
      <c r="E288" s="102"/>
      <c r="F288" s="102"/>
      <c r="G288" s="103"/>
      <c r="H288" s="31"/>
      <c r="I288" s="3"/>
      <c r="J288" s="3"/>
    </row>
    <row r="289" spans="1:10" ht="15.6">
      <c r="A289" s="20"/>
      <c r="B289" s="101"/>
      <c r="C289" s="102"/>
      <c r="D289" s="102"/>
      <c r="E289" s="102"/>
      <c r="F289" s="102"/>
      <c r="G289" s="103"/>
      <c r="H289" s="31"/>
      <c r="I289" s="3"/>
      <c r="J289" s="3"/>
    </row>
    <row r="290" spans="1:10" ht="15.6">
      <c r="A290" s="20"/>
      <c r="B290" s="101"/>
      <c r="C290" s="102"/>
      <c r="D290" s="102"/>
      <c r="E290" s="102"/>
      <c r="F290" s="102"/>
      <c r="G290" s="103"/>
      <c r="H290" s="31"/>
      <c r="I290" s="3"/>
      <c r="J290" s="3"/>
    </row>
    <row r="291" spans="1:10" ht="15.6">
      <c r="A291" s="20"/>
      <c r="B291" s="101"/>
      <c r="C291" s="102"/>
      <c r="D291" s="102"/>
      <c r="E291" s="102"/>
      <c r="F291" s="102"/>
      <c r="G291" s="103"/>
      <c r="H291" s="31"/>
      <c r="I291" s="3"/>
      <c r="J291" s="3"/>
    </row>
    <row r="292" spans="1:10" ht="15.6">
      <c r="A292" s="20"/>
      <c r="B292" s="101"/>
      <c r="C292" s="102"/>
      <c r="D292" s="102"/>
      <c r="E292" s="102"/>
      <c r="F292" s="102"/>
      <c r="G292" s="103"/>
      <c r="H292" s="31"/>
      <c r="I292" s="3"/>
      <c r="J292" s="3"/>
    </row>
    <row r="293" spans="1:10" ht="15.6">
      <c r="A293" s="20"/>
      <c r="B293" s="101"/>
      <c r="C293" s="102"/>
      <c r="D293" s="102"/>
      <c r="E293" s="102"/>
      <c r="F293" s="102"/>
      <c r="G293" s="103"/>
      <c r="H293" s="31"/>
      <c r="I293" s="3"/>
      <c r="J293" s="3"/>
    </row>
    <row r="294" spans="1:10" ht="15.6">
      <c r="A294" s="20"/>
      <c r="B294" s="101"/>
      <c r="C294" s="102"/>
      <c r="D294" s="102"/>
      <c r="E294" s="102"/>
      <c r="F294" s="102"/>
      <c r="G294" s="103"/>
      <c r="H294" s="32"/>
      <c r="I294" s="3"/>
      <c r="J294" s="3"/>
    </row>
    <row r="295" spans="1:10" ht="15.6">
      <c r="A295" s="7"/>
      <c r="B295" s="8"/>
      <c r="C295" s="8"/>
      <c r="D295" s="8"/>
      <c r="E295" s="8"/>
      <c r="F295" s="8"/>
      <c r="G295" s="8"/>
      <c r="H295" s="8"/>
      <c r="I295" s="3"/>
      <c r="J295" s="3"/>
    </row>
    <row r="296" spans="1:10" ht="15.6">
      <c r="A296" s="1"/>
      <c r="B296" s="1"/>
      <c r="C296" s="1"/>
      <c r="D296" s="1"/>
      <c r="E296" s="1"/>
      <c r="F296" s="1"/>
      <c r="G296" s="1"/>
      <c r="H296" s="1"/>
      <c r="I296" s="1"/>
      <c r="J296" s="1"/>
    </row>
    <row r="297" spans="1:10" ht="211.5" customHeight="1">
      <c r="A297" s="113" t="s">
        <v>12</v>
      </c>
      <c r="B297" s="113"/>
      <c r="C297" s="113"/>
      <c r="D297" s="113"/>
      <c r="E297" s="113"/>
      <c r="F297" s="113"/>
      <c r="G297" s="113"/>
      <c r="H297" s="113"/>
      <c r="I297" s="113"/>
      <c r="J297" s="9"/>
    </row>
    <row r="298" spans="1:10" ht="15.6">
      <c r="A298" s="137" t="s">
        <v>32</v>
      </c>
      <c r="B298" s="151"/>
      <c r="C298" s="151"/>
      <c r="D298" s="151"/>
      <c r="E298" s="151"/>
      <c r="F298" s="151"/>
      <c r="G298" s="151"/>
      <c r="H298" s="151"/>
      <c r="I298" s="151"/>
      <c r="J298" s="1"/>
    </row>
    <row r="299" spans="1:10">
      <c r="A299" s="151"/>
      <c r="B299" s="151"/>
      <c r="C299" s="151"/>
      <c r="D299" s="151"/>
      <c r="E299" s="151"/>
      <c r="F299" s="151"/>
      <c r="G299" s="151"/>
      <c r="H299" s="151"/>
      <c r="I299" s="151"/>
    </row>
    <row r="300" spans="1:10">
      <c r="A300" s="151"/>
      <c r="B300" s="151"/>
      <c r="C300" s="151"/>
      <c r="D300" s="151"/>
      <c r="E300" s="151"/>
      <c r="F300" s="151"/>
      <c r="G300" s="151"/>
      <c r="H300" s="151"/>
      <c r="I300" s="151"/>
    </row>
    <row r="301" spans="1:10">
      <c r="A301" s="151"/>
      <c r="B301" s="151"/>
      <c r="C301" s="151"/>
      <c r="D301" s="151"/>
      <c r="E301" s="151"/>
      <c r="F301" s="151"/>
      <c r="G301" s="151"/>
      <c r="H301" s="151"/>
      <c r="I301" s="151"/>
    </row>
    <row r="302" spans="1:10">
      <c r="A302" s="151"/>
      <c r="B302" s="151"/>
      <c r="C302" s="151"/>
      <c r="D302" s="151"/>
      <c r="E302" s="151"/>
      <c r="F302" s="151"/>
      <c r="G302" s="151"/>
      <c r="H302" s="151"/>
      <c r="I302" s="151"/>
    </row>
    <row r="303" spans="1:10">
      <c r="A303" s="151"/>
      <c r="B303" s="151"/>
      <c r="C303" s="151"/>
      <c r="D303" s="151"/>
      <c r="E303" s="151"/>
      <c r="F303" s="151"/>
      <c r="G303" s="151"/>
      <c r="H303" s="151"/>
      <c r="I303" s="151"/>
    </row>
    <row r="304" spans="1:10">
      <c r="A304" s="151"/>
      <c r="B304" s="151"/>
      <c r="C304" s="151"/>
      <c r="D304" s="151"/>
      <c r="E304" s="151"/>
      <c r="F304" s="151"/>
      <c r="G304" s="151"/>
      <c r="H304" s="151"/>
      <c r="I304" s="151"/>
    </row>
    <row r="305" spans="1:9" ht="82.5" customHeight="1">
      <c r="A305" s="151"/>
      <c r="B305" s="151"/>
      <c r="C305" s="151"/>
      <c r="D305" s="151"/>
      <c r="E305" s="151"/>
      <c r="F305" s="151"/>
      <c r="G305" s="151"/>
      <c r="H305" s="151"/>
      <c r="I305" s="151"/>
    </row>
  </sheetData>
  <sheetProtection sheet="1" formatCells="0" formatColumns="0" formatRows="0" selectLockedCells="1"/>
  <mergeCells count="315">
    <mergeCell ref="B198:C198"/>
    <mergeCell ref="B199:C199"/>
    <mergeCell ref="C233:D233"/>
    <mergeCell ref="A240:B240"/>
    <mergeCell ref="C240:I240"/>
    <mergeCell ref="A298:I305"/>
    <mergeCell ref="A223:B223"/>
    <mergeCell ref="B266:D266"/>
    <mergeCell ref="B267:D267"/>
    <mergeCell ref="A241:I241"/>
    <mergeCell ref="C230:E230"/>
    <mergeCell ref="A234:I237"/>
    <mergeCell ref="A238:I239"/>
    <mergeCell ref="B265:D265"/>
    <mergeCell ref="E265:I265"/>
    <mergeCell ref="A255:G255"/>
    <mergeCell ref="E281:H281"/>
    <mergeCell ref="A284:H284"/>
    <mergeCell ref="E258:I258"/>
    <mergeCell ref="B257:D257"/>
    <mergeCell ref="B282:D282"/>
    <mergeCell ref="E282:H282"/>
    <mergeCell ref="E256:I256"/>
    <mergeCell ref="E280:H280"/>
    <mergeCell ref="B261:H261"/>
    <mergeCell ref="B258:D258"/>
    <mergeCell ref="B256:D256"/>
    <mergeCell ref="E268:I268"/>
    <mergeCell ref="E259:I259"/>
    <mergeCell ref="B270:I271"/>
    <mergeCell ref="G230:H230"/>
    <mergeCell ref="C231:D231"/>
    <mergeCell ref="C232:D232"/>
    <mergeCell ref="B213:G213"/>
    <mergeCell ref="A221:B221"/>
    <mergeCell ref="A222:I222"/>
    <mergeCell ref="A224:I226"/>
    <mergeCell ref="A230:A231"/>
    <mergeCell ref="B169:C169"/>
    <mergeCell ref="B100:C100"/>
    <mergeCell ref="B98:C98"/>
    <mergeCell ref="B99:C99"/>
    <mergeCell ref="B111:C111"/>
    <mergeCell ref="B112:C112"/>
    <mergeCell ref="A107:C107"/>
    <mergeCell ref="B131:C131"/>
    <mergeCell ref="B120:C120"/>
    <mergeCell ref="B115:C115"/>
    <mergeCell ref="B176:C176"/>
    <mergeCell ref="B188:C188"/>
    <mergeCell ref="B190:C190"/>
    <mergeCell ref="B187:C187"/>
    <mergeCell ref="A189:C189"/>
    <mergeCell ref="B177:C177"/>
    <mergeCell ref="B179:C179"/>
    <mergeCell ref="B180:C180"/>
    <mergeCell ref="B174:C174"/>
    <mergeCell ref="B178:C178"/>
    <mergeCell ref="B52:C52"/>
    <mergeCell ref="B53:C53"/>
    <mergeCell ref="B54:C54"/>
    <mergeCell ref="B172:C172"/>
    <mergeCell ref="B87:C87"/>
    <mergeCell ref="B81:C81"/>
    <mergeCell ref="B64:C64"/>
    <mergeCell ref="B89:C89"/>
    <mergeCell ref="B191:C191"/>
    <mergeCell ref="B186:C186"/>
    <mergeCell ref="B58:C58"/>
    <mergeCell ref="A217:I220"/>
    <mergeCell ref="B90:C90"/>
    <mergeCell ref="B92:C92"/>
    <mergeCell ref="B84:C84"/>
    <mergeCell ref="B91:C91"/>
    <mergeCell ref="B74:C74"/>
    <mergeCell ref="B75:C75"/>
    <mergeCell ref="A242:I242"/>
    <mergeCell ref="A244:H244"/>
    <mergeCell ref="E253:I253"/>
    <mergeCell ref="E250:I250"/>
    <mergeCell ref="A247:I247"/>
    <mergeCell ref="A248:G248"/>
    <mergeCell ref="E252:I252"/>
    <mergeCell ref="B252:D252"/>
    <mergeCell ref="B251:D251"/>
    <mergeCell ref="D13:E13"/>
    <mergeCell ref="A22:I24"/>
    <mergeCell ref="E33:E34"/>
    <mergeCell ref="B42:C42"/>
    <mergeCell ref="B40:C40"/>
    <mergeCell ref="B39:C39"/>
    <mergeCell ref="A31:I31"/>
    <mergeCell ref="H33:I33"/>
    <mergeCell ref="F19:I19"/>
    <mergeCell ref="A20:E20"/>
    <mergeCell ref="A4:I4"/>
    <mergeCell ref="A5:I5"/>
    <mergeCell ref="A7:I7"/>
    <mergeCell ref="A10:I10"/>
    <mergeCell ref="A9:I9"/>
    <mergeCell ref="A59:C59"/>
    <mergeCell ref="B49:C49"/>
    <mergeCell ref="B50:C50"/>
    <mergeCell ref="B51:C51"/>
    <mergeCell ref="B56:C56"/>
    <mergeCell ref="B83:C83"/>
    <mergeCell ref="A78:C78"/>
    <mergeCell ref="A21:E21"/>
    <mergeCell ref="B48:C48"/>
    <mergeCell ref="B60:C60"/>
    <mergeCell ref="B44:C44"/>
    <mergeCell ref="B46:C46"/>
    <mergeCell ref="B45:C45"/>
    <mergeCell ref="B38:C38"/>
    <mergeCell ref="A28:B28"/>
    <mergeCell ref="D11:E11"/>
    <mergeCell ref="D12:E12"/>
    <mergeCell ref="A25:I25"/>
    <mergeCell ref="A32:I32"/>
    <mergeCell ref="A19:E19"/>
    <mergeCell ref="F20:I20"/>
    <mergeCell ref="A17:E17"/>
    <mergeCell ref="A18:E18"/>
    <mergeCell ref="F17:I17"/>
    <mergeCell ref="F18:I18"/>
    <mergeCell ref="F21:I21"/>
    <mergeCell ref="B65:C65"/>
    <mergeCell ref="B35:C35"/>
    <mergeCell ref="B33:C34"/>
    <mergeCell ref="B43:C43"/>
    <mergeCell ref="A37:C37"/>
    <mergeCell ref="A36:C36"/>
    <mergeCell ref="B63:C63"/>
    <mergeCell ref="A297:I297"/>
    <mergeCell ref="B129:C129"/>
    <mergeCell ref="A263:I263"/>
    <mergeCell ref="B260:D260"/>
    <mergeCell ref="B135:C135"/>
    <mergeCell ref="B290:G290"/>
    <mergeCell ref="B155:C155"/>
    <mergeCell ref="B293:G293"/>
    <mergeCell ref="B291:G291"/>
    <mergeCell ref="B292:G292"/>
    <mergeCell ref="A1:I1"/>
    <mergeCell ref="E279:H279"/>
    <mergeCell ref="E278:H278"/>
    <mergeCell ref="B274:D274"/>
    <mergeCell ref="B278:D278"/>
    <mergeCell ref="G33:G34"/>
    <mergeCell ref="C27:G27"/>
    <mergeCell ref="C29:I29"/>
    <mergeCell ref="A30:I30"/>
    <mergeCell ref="B93:C93"/>
    <mergeCell ref="D14:E14"/>
    <mergeCell ref="D33:D34"/>
    <mergeCell ref="E277:H277"/>
    <mergeCell ref="B277:D277"/>
    <mergeCell ref="E276:H276"/>
    <mergeCell ref="E264:I264"/>
    <mergeCell ref="E266:I266"/>
    <mergeCell ref="E267:I267"/>
    <mergeCell ref="A26:I26"/>
    <mergeCell ref="B101:C101"/>
    <mergeCell ref="B41:C41"/>
    <mergeCell ref="E260:I260"/>
    <mergeCell ref="A246:H246"/>
    <mergeCell ref="B67:C67"/>
    <mergeCell ref="B79:C79"/>
    <mergeCell ref="B61:C61"/>
    <mergeCell ref="B47:C47"/>
    <mergeCell ref="B76:C76"/>
    <mergeCell ref="B77:C77"/>
    <mergeCell ref="B71:C71"/>
    <mergeCell ref="B110:C110"/>
    <mergeCell ref="B280:D280"/>
    <mergeCell ref="E269:I269"/>
    <mergeCell ref="B279:D279"/>
    <mergeCell ref="B276:D276"/>
    <mergeCell ref="A272:I272"/>
    <mergeCell ref="B126:C126"/>
    <mergeCell ref="B264:D264"/>
    <mergeCell ref="B259:D259"/>
    <mergeCell ref="B268:D268"/>
    <mergeCell ref="B182:C182"/>
    <mergeCell ref="B195:C195"/>
    <mergeCell ref="E275:H275"/>
    <mergeCell ref="B286:G286"/>
    <mergeCell ref="B294:G294"/>
    <mergeCell ref="B287:G287"/>
    <mergeCell ref="B288:G288"/>
    <mergeCell ref="B289:G289"/>
    <mergeCell ref="E274:H274"/>
    <mergeCell ref="E251:I251"/>
    <mergeCell ref="B185:C185"/>
    <mergeCell ref="B207:C207"/>
    <mergeCell ref="B175:C175"/>
    <mergeCell ref="A16:E16"/>
    <mergeCell ref="B285:G285"/>
    <mergeCell ref="B249:D249"/>
    <mergeCell ref="B250:D250"/>
    <mergeCell ref="B283:H283"/>
    <mergeCell ref="F33:F34"/>
    <mergeCell ref="F16:I16"/>
    <mergeCell ref="B281:D281"/>
    <mergeCell ref="E273:H273"/>
    <mergeCell ref="B269:D269"/>
    <mergeCell ref="B275:D275"/>
    <mergeCell ref="B273:D273"/>
    <mergeCell ref="E257:I257"/>
    <mergeCell ref="B147:C147"/>
    <mergeCell ref="A165:C165"/>
    <mergeCell ref="B156:C156"/>
    <mergeCell ref="B154:C154"/>
    <mergeCell ref="B152:C152"/>
    <mergeCell ref="B149:C149"/>
    <mergeCell ref="B150:C150"/>
    <mergeCell ref="B164:C164"/>
    <mergeCell ref="B158:C158"/>
    <mergeCell ref="B151:C151"/>
    <mergeCell ref="B173:C173"/>
    <mergeCell ref="B170:C170"/>
    <mergeCell ref="B160:C160"/>
    <mergeCell ref="B153:C153"/>
    <mergeCell ref="B167:C167"/>
    <mergeCell ref="B163:C163"/>
    <mergeCell ref="B166:C166"/>
    <mergeCell ref="B162:C162"/>
    <mergeCell ref="B171:C171"/>
    <mergeCell ref="B161:C161"/>
    <mergeCell ref="B254:H254"/>
    <mergeCell ref="B253:D253"/>
    <mergeCell ref="B181:C181"/>
    <mergeCell ref="B205:C205"/>
    <mergeCell ref="B201:C201"/>
    <mergeCell ref="B230:B231"/>
    <mergeCell ref="A214:I214"/>
    <mergeCell ref="B183:C183"/>
    <mergeCell ref="B184:C184"/>
    <mergeCell ref="A200:C200"/>
    <mergeCell ref="B94:C94"/>
    <mergeCell ref="B102:C102"/>
    <mergeCell ref="B194:C194"/>
    <mergeCell ref="B193:C193"/>
    <mergeCell ref="E249:I249"/>
    <mergeCell ref="B206:C206"/>
    <mergeCell ref="B208:C208"/>
    <mergeCell ref="A245:I245"/>
    <mergeCell ref="F230:F231"/>
    <mergeCell ref="A229:J229"/>
    <mergeCell ref="B168:C168"/>
    <mergeCell ref="B72:C72"/>
    <mergeCell ref="B57:C57"/>
    <mergeCell ref="B82:C82"/>
    <mergeCell ref="B95:C95"/>
    <mergeCell ref="B96:C96"/>
    <mergeCell ref="B88:C88"/>
    <mergeCell ref="B85:C85"/>
    <mergeCell ref="B70:C70"/>
    <mergeCell ref="B104:C104"/>
    <mergeCell ref="A33:A34"/>
    <mergeCell ref="B80:C80"/>
    <mergeCell ref="B69:C69"/>
    <mergeCell ref="B68:C68"/>
    <mergeCell ref="A66:C66"/>
    <mergeCell ref="B106:C106"/>
    <mergeCell ref="B55:C55"/>
    <mergeCell ref="B62:C62"/>
    <mergeCell ref="B105:C105"/>
    <mergeCell ref="B97:C97"/>
    <mergeCell ref="B73:C73"/>
    <mergeCell ref="A133:C133"/>
    <mergeCell ref="B159:C159"/>
    <mergeCell ref="B136:C136"/>
    <mergeCell ref="B157:C157"/>
    <mergeCell ref="B148:C148"/>
    <mergeCell ref="B138:C138"/>
    <mergeCell ref="B121:C121"/>
    <mergeCell ref="B108:C108"/>
    <mergeCell ref="A86:C86"/>
    <mergeCell ref="B139:C139"/>
    <mergeCell ref="B140:C140"/>
    <mergeCell ref="B103:C103"/>
    <mergeCell ref="A130:C130"/>
    <mergeCell ref="B113:C113"/>
    <mergeCell ref="B124:C124"/>
    <mergeCell ref="B127:C127"/>
    <mergeCell ref="B114:C114"/>
    <mergeCell ref="B123:C123"/>
    <mergeCell ref="B109:C109"/>
    <mergeCell ref="A146:C146"/>
    <mergeCell ref="B141:C141"/>
    <mergeCell ref="B142:C142"/>
    <mergeCell ref="B143:C143"/>
    <mergeCell ref="B144:C144"/>
    <mergeCell ref="B145:C145"/>
    <mergeCell ref="B192:C192"/>
    <mergeCell ref="B212:C212"/>
    <mergeCell ref="B210:C210"/>
    <mergeCell ref="B209:C209"/>
    <mergeCell ref="B202:C202"/>
    <mergeCell ref="B211:C211"/>
    <mergeCell ref="B204:C204"/>
    <mergeCell ref="B203:C203"/>
    <mergeCell ref="B196:C196"/>
    <mergeCell ref="B197:C197"/>
    <mergeCell ref="B137:C137"/>
    <mergeCell ref="B116:C116"/>
    <mergeCell ref="B117:C117"/>
    <mergeCell ref="B118:C118"/>
    <mergeCell ref="B119:C119"/>
    <mergeCell ref="B125:C125"/>
    <mergeCell ref="B132:C132"/>
    <mergeCell ref="B134:C134"/>
    <mergeCell ref="B122:C122"/>
    <mergeCell ref="B128:C128"/>
  </mergeCells>
  <phoneticPr fontId="0" type="noConversion"/>
  <pageMargins left="0.70866141732283472" right="0.70866141732283472" top="0.74803149606299213" bottom="0.74803149606299213" header="0" footer="0"/>
  <pageSetup paperSize="9" scale="5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Lapas1</vt:lpstr>
      <vt:lpstr>Lapas1!Print_Area</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Gute</dc:creator>
  <cp:lastModifiedBy>SIGUTE</cp:lastModifiedBy>
  <cp:lastPrinted>2024-07-05T05:10:53Z</cp:lastPrinted>
  <dcterms:created xsi:type="dcterms:W3CDTF">2015-01-12T18:48:35Z</dcterms:created>
  <dcterms:modified xsi:type="dcterms:W3CDTF">2024-07-11T05:57:11Z</dcterms:modified>
</cp:coreProperties>
</file>