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Sandra.Sveikatiene\Desktop\LVV PASTATO REMONTAS\SUTARTIS\"/>
    </mc:Choice>
  </mc:AlternateContent>
  <bookViews>
    <workbookView xWindow="2854" yWindow="3257" windowWidth="18900" windowHeight="11057"/>
  </bookViews>
  <sheets>
    <sheet name="Sheet1" sheetId="1" r:id="rId1"/>
  </sheets>
  <definedNames>
    <definedName name="_xlnm.Print_Area" localSheetId="0">Sheet1!$A$1:$I$96</definedName>
    <definedName name="_xlnm.Print_Titles" localSheetId="0">Sheet1!$11:$12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79" i="1"/>
  <c r="G78" i="1"/>
  <c r="G77" i="1"/>
  <c r="G76" i="1"/>
  <c r="G75" i="1"/>
  <c r="G74" i="1"/>
  <c r="G73" i="1"/>
  <c r="G70" i="1"/>
  <c r="G69" i="1"/>
  <c r="G68" i="1"/>
  <c r="G67" i="1"/>
  <c r="G66" i="1"/>
  <c r="G65" i="1"/>
  <c r="G64" i="1"/>
  <c r="G63" i="1"/>
  <c r="G60" i="1"/>
  <c r="G61" i="1" s="1"/>
  <c r="G57" i="1"/>
  <c r="G56" i="1"/>
  <c r="G55" i="1"/>
  <c r="G52" i="1"/>
  <c r="G51" i="1"/>
  <c r="G48" i="1"/>
  <c r="G49" i="1" s="1"/>
  <c r="G45" i="1"/>
  <c r="G46" i="1" s="1"/>
  <c r="G42" i="1"/>
  <c r="G41" i="1"/>
  <c r="G40" i="1"/>
  <c r="G39" i="1"/>
  <c r="G36" i="1"/>
  <c r="G35" i="1"/>
  <c r="G34" i="1"/>
  <c r="G33" i="1"/>
  <c r="G30" i="1"/>
  <c r="G29" i="1"/>
  <c r="G28" i="1"/>
  <c r="G27" i="1"/>
  <c r="G24" i="1"/>
  <c r="G23" i="1"/>
  <c r="G22" i="1"/>
  <c r="G21" i="1"/>
  <c r="G18" i="1"/>
  <c r="G17" i="1"/>
  <c r="G16" i="1"/>
  <c r="G15" i="1"/>
  <c r="G14" i="1"/>
  <c r="G58" i="1" l="1"/>
  <c r="G71" i="1"/>
  <c r="G81" i="1"/>
  <c r="G19" i="1"/>
  <c r="G53" i="1"/>
  <c r="G25" i="1"/>
  <c r="G31" i="1"/>
  <c r="G37" i="1"/>
  <c r="G43" i="1"/>
  <c r="G82" i="1"/>
  <c r="G83" i="1" l="1"/>
  <c r="G84" i="1" s="1"/>
  <c r="G10" i="1" s="1"/>
</calcChain>
</file>

<file path=xl/sharedStrings.xml><?xml version="1.0" encoding="utf-8"?>
<sst xmlns="http://schemas.openxmlformats.org/spreadsheetml/2006/main" count="187" uniqueCount="145">
  <si>
    <t>Kompleksas</t>
  </si>
  <si>
    <t>Objektas</t>
  </si>
  <si>
    <t>Žiniaraštis</t>
  </si>
  <si>
    <t>Iš viso už:</t>
  </si>
  <si>
    <t>Eil. Nr.</t>
  </si>
  <si>
    <t>Darbo kodas</t>
  </si>
  <si>
    <t>Darbų ir išlaidų aprašymai</t>
  </si>
  <si>
    <t>Mato vienetas</t>
  </si>
  <si>
    <t>Kiekis</t>
  </si>
  <si>
    <t>Vieneto kaina</t>
  </si>
  <si>
    <t>Iš viso</t>
  </si>
  <si>
    <t>Sudaryta pagal 2023.04 kainas</t>
  </si>
  <si>
    <t>K LVV pastatas 9B2p Savanorių pr. 8, Vilnius</t>
  </si>
  <si>
    <t>LVV pastatas9B2p Savanorių pr. 8, Vilnius</t>
  </si>
  <si>
    <t>Tambūro, kabineto 2-11 saugumo priemonių nuogrindos remontas</t>
  </si>
  <si>
    <t>1 Trinkelių klojimas</t>
  </si>
  <si>
    <t>R62P-0201-1</t>
  </si>
  <si>
    <t>Silikatinių plytų  likučių po trinkelėmis atskirtų vietų ardymas</t>
  </si>
  <si>
    <t>m3</t>
  </si>
  <si>
    <t>N57P-3241-2</t>
  </si>
  <si>
    <t>Grindinio įrengimas iš betono trinkelių rankiniu būdu, užpilant siūles akmens atsijomis</t>
  </si>
  <si>
    <t>100 m2</t>
  </si>
  <si>
    <t>N27P-24-1-2</t>
  </si>
  <si>
    <t>Betono bordiūrų įrengimas ant betono pagrindo. Bordiūrai 1000x150x220 mm</t>
  </si>
  <si>
    <t>100 m</t>
  </si>
  <si>
    <t>K20-6</t>
  </si>
  <si>
    <t>Gazoninių bortelių 100.8.20 įrengimas ant skaldos pagrindo</t>
  </si>
  <si>
    <t>R23-62</t>
  </si>
  <si>
    <t>Statybinių šiukšlių išvežimas 25 km atstumu automobiliais-savivarčiais, pakraunant rankiniu būdu (senų trinkelių utilizavimas)</t>
  </si>
  <si>
    <t>t</t>
  </si>
  <si>
    <t>Iš viso už skyrių Trinkelių klojimas</t>
  </si>
  <si>
    <t>2 Laiptų pakopų montavimas</t>
  </si>
  <si>
    <t>N6-149-4</t>
  </si>
  <si>
    <t>Pagrindų po laiptų pakopomis betonavimas</t>
  </si>
  <si>
    <t>N7P-0703-3</t>
  </si>
  <si>
    <t>Teracinės laiptų pakopų  montavimas ant ištisinio pagrindo, kai pakopos ilgis virš 2,0 m</t>
  </si>
  <si>
    <t>N27P-20-1-1</t>
  </si>
  <si>
    <t xml:space="preserve">Mažų plotų asfaltbetonio dangos įrengimas 5 cm storio </t>
  </si>
  <si>
    <t>Iš viso už skyrių Laiptų pakopų montavimas</t>
  </si>
  <si>
    <t>3 Elektros instaliacijos darbai</t>
  </si>
  <si>
    <t>R21-11</t>
  </si>
  <si>
    <t>El. instaliacijos izol. vamzdeliuose demontavimas (ištraukiant laidus)</t>
  </si>
  <si>
    <t>N21P-0315-3</t>
  </si>
  <si>
    <t>Vagų iškirtimas paslėptai elektros instaliacijai vagotuvu tinkuotose lubose</t>
  </si>
  <si>
    <t>N21P-0327-3</t>
  </si>
  <si>
    <t>Elektros instaliacijos laidų, kabelių iki 16 mm2 skerspjūvio ploto tiesimas paruoštose vagose (po tinku)</t>
  </si>
  <si>
    <t>N21P-0316-2</t>
  </si>
  <si>
    <t>Vagų užtaisymas (tinkavimas), nutiesus apšvietimo tinklo laidus lubų paviršiuose</t>
  </si>
  <si>
    <t>Iš viso už skyrių Elektros instaliacijos darbai</t>
  </si>
  <si>
    <t>4 Elektrotechnika, silpnos srovės</t>
  </si>
  <si>
    <t>N50-367</t>
  </si>
  <si>
    <t xml:space="preserve">Signalinio kabelio tarp sistemos elementų tiesimas </t>
  </si>
  <si>
    <t>N21-544</t>
  </si>
  <si>
    <t>Instaliacijos prietaisu-blokų (kištukinių lizdų, jungiklių) montavimas ir perkėlimas</t>
  </si>
  <si>
    <t>100 vnt.</t>
  </si>
  <si>
    <t>Instaliacijos prietaisu-blokų (kištukinių lizdų, jungiklių) montavimas plastikiniuose kanaluose</t>
  </si>
  <si>
    <t>N50-368</t>
  </si>
  <si>
    <t>Signalinio kabelio tarp sistemos elementų tiesimas įrengtuose latakuose, tvirtinant visu ilgiu</t>
  </si>
  <si>
    <t>Iš viso už skyrių Elektrotechnika, silpnos srovės</t>
  </si>
  <si>
    <t>5 Durų  montavimas</t>
  </si>
  <si>
    <t>N46-145</t>
  </si>
  <si>
    <t>Gipso plokščių pertvarų išardymas (durų anga)</t>
  </si>
  <si>
    <t>N2P-0305-1</t>
  </si>
  <si>
    <t>Medinių durų blokų montavimas vidinės durys iki 2,0 m2 (medinių ankščiau demontuotų durų montavimas)</t>
  </si>
  <si>
    <t>m2</t>
  </si>
  <si>
    <t>N2P-0310-1</t>
  </si>
  <si>
    <t>Durų staktų sandūrų su siena izoliavimas montavimo putomis</t>
  </si>
  <si>
    <t>R7-87</t>
  </si>
  <si>
    <t>Stiklinių pertvarų stiklų keitimas</t>
  </si>
  <si>
    <t>Iš viso už skyrių Durų  montavimas</t>
  </si>
  <si>
    <t>6 Koridoriaus amstrong lubų keitimas</t>
  </si>
  <si>
    <t>N34-35-1</t>
  </si>
  <si>
    <t>Akustinių pakabinamų lubų plokščių pakeitimas</t>
  </si>
  <si>
    <t>Iš viso už skyrių Koridoriaus amstrong lubų keitimas</t>
  </si>
  <si>
    <t>7 Sienų aptasymas akustinėmis plokštėmis</t>
  </si>
  <si>
    <t>N34-60</t>
  </si>
  <si>
    <t>Sienų aptaisymas akustinėmis garso izoliacinėmis plokštėmis prisukant 2 sl. iš vienos pusės</t>
  </si>
  <si>
    <t>Iš viso už skyrių Sienų aptasymas akustinėmis plokštėmis</t>
  </si>
  <si>
    <t>8 Šildymo vamzdyno atskirtų vamdžių atkarpų keitimas</t>
  </si>
  <si>
    <t>R61P-2602-4</t>
  </si>
  <si>
    <t>Šildymo vamzdyno atskirų vamzdžių atkarpų keitimas</t>
  </si>
  <si>
    <t>m</t>
  </si>
  <si>
    <t>N16P-1403</t>
  </si>
  <si>
    <t>Vamzdynų įvadų (išvadų) hermetizavimas elastinėmis sandarinančiomis membranomis</t>
  </si>
  <si>
    <t>vnt.</t>
  </si>
  <si>
    <t>Iš viso už skyrių Šildymo vamzdyno atskirtų vamdžių atkarpų keitimas</t>
  </si>
  <si>
    <t>9 Metalinių grotų gamyba ir montavimas</t>
  </si>
  <si>
    <t>N9-217</t>
  </si>
  <si>
    <t>Langų metalinių rėmų, grotų ir kitų smulkių konstrukcijų gaminimas</t>
  </si>
  <si>
    <t>R23-71</t>
  </si>
  <si>
    <t>Medžiagų (suverstinių ir parankių) panešimas 10 m atstumu</t>
  </si>
  <si>
    <t>N2P-0115-1</t>
  </si>
  <si>
    <t>Metalinių apsauginių grotų montavimas, kai  pagrindas mūras</t>
  </si>
  <si>
    <t>Iš viso už skyrių Metalinių grotų gamyba ir montavimas</t>
  </si>
  <si>
    <t>10 OSB plokštės montaviams</t>
  </si>
  <si>
    <t>N11P-0405-4</t>
  </si>
  <si>
    <t>Išlyginamųjų sluoksnių įrengimas, naudojant  plokštes (orentuotų skiedrų plokštės OSB)</t>
  </si>
  <si>
    <t>Iš viso už skyrių OSB plokštės montaviams</t>
  </si>
  <si>
    <t>11 Sienų aptaisymas skardos lankstiniais</t>
  </si>
  <si>
    <t>N9P-0314-1</t>
  </si>
  <si>
    <t>Sienų dangos aptaisymas skardos lankstiniais (viršutinis lankstinys)</t>
  </si>
  <si>
    <t>Sienų dangos aptaisymas skardos lankstiniais (šoninis lankstinys)</t>
  </si>
  <si>
    <t>N9P-0308-1</t>
  </si>
  <si>
    <t xml:space="preserve">Perimetrinio metalinio profilio montavimas demontuojant ir išsaugant skardos eilę  </t>
  </si>
  <si>
    <t>Sienų dangos aptaisymas skardos lankstiniais (apatinis lankstinys)</t>
  </si>
  <si>
    <t>N10-151</t>
  </si>
  <si>
    <t>Sienų profiliuotos skardos atstatymas</t>
  </si>
  <si>
    <t>DDDD</t>
  </si>
  <si>
    <t>Vamdžio nupjovimas kurios skersmuo iki 50 mm</t>
  </si>
  <si>
    <t>R61P-3109-1</t>
  </si>
  <si>
    <t>Šlaitinio stogo dangos remontas, keičiant esamą dangą nauja danga ( beasbesčio šiferio)</t>
  </si>
  <si>
    <t>R61P-2237-1</t>
  </si>
  <si>
    <t>Šlaitinių stogų lietvamzdžių  atskirų vietų keitimas apgamintais elementais, dirbant nuo kopėčių</t>
  </si>
  <si>
    <t>Iš viso už skyrių Sienų aptaisymas skardos lankstiniais</t>
  </si>
  <si>
    <t>12 Apdailos darbai</t>
  </si>
  <si>
    <t>N2P-0116-2</t>
  </si>
  <si>
    <t>Rėmų iš lengvų metalinių profilių montavimas, tvirtinant prie betoninių konstrukcijų</t>
  </si>
  <si>
    <t>N15-85-4</t>
  </si>
  <si>
    <t>Sienų apdaila gipso kartono plokštėmis, prisukant medsraigčiais ir užtaisant siūles be angokraščių aptaisymo</t>
  </si>
  <si>
    <t>N15-33-5</t>
  </si>
  <si>
    <t>Sienų (mažų plotų) aptaisymas glazūruotomis plytelėmis pagal "Knauf" technologiją</t>
  </si>
  <si>
    <t>N15P-0101-1</t>
  </si>
  <si>
    <t>Sienų vidinių paviršių glaistymas organiniais arba akriliniais glaistais, kai 1 mm storio sluoksnis, pirmasis</t>
  </si>
  <si>
    <t>N15P-0101-2</t>
  </si>
  <si>
    <t>Sienų vidinių paviršių glaistymas organiniais arba akriliniais glaistais, kai 1 mm storio sluoksnis, antrasis arba kartotinas</t>
  </si>
  <si>
    <t>N15P-0202-2</t>
  </si>
  <si>
    <t>Sienų vidinių paviršių pagrindo gruntavimas giliai įsigeriančiais gruntais voleliu</t>
  </si>
  <si>
    <t>N15P-0701-2</t>
  </si>
  <si>
    <t>Sienų vidinių paviršių dažymas emulsiniais dažais, kai vienas sluoksnis, voleliu</t>
  </si>
  <si>
    <t>N15P-0701-5</t>
  </si>
  <si>
    <t>Sienų vidinių paviršių dažymas emulsiniais dažais, kai antrasis arba kartotinis sluoksnis, voleliu</t>
  </si>
  <si>
    <t>Iš viso už skyrių Apdailos darbai</t>
  </si>
  <si>
    <t>Iš viso #1</t>
  </si>
  <si>
    <t>PVM</t>
  </si>
  <si>
    <t>21,00%</t>
  </si>
  <si>
    <t xml:space="preserve">Iš viso su PVM: </t>
  </si>
  <si>
    <t>1 priedas</t>
  </si>
  <si>
    <t>Užsakovo vardu</t>
  </si>
  <si>
    <t>Rangovo vardu</t>
  </si>
  <si>
    <t>Administracijos viršininkas,</t>
  </si>
  <si>
    <t>vykdantis vado funkcijas</t>
  </si>
  <si>
    <t>mjr. Eugenijus Švabauskas</t>
  </si>
  <si>
    <t>Direktorė</t>
  </si>
  <si>
    <t>Sigita Petrulienė</t>
  </si>
  <si>
    <t xml:space="preserve">L o k a l i n ė  s ą m a t a  N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</si>
</sst>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9" x14ac:knownFonts="1">
    <font>
      <sz val="11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5" xfId="0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2" fillId="0" borderId="3" xfId="0" applyFont="1" applyBorder="1" applyAlignment="1">
      <alignment horizontal="center" vertical="top"/>
    </xf>
    <xf numFmtId="0" fontId="2" fillId="0" borderId="4" xfId="0" applyFont="1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4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1" fillId="0" borderId="0" xfId="0" applyFont="1" applyAlignment="1">
      <alignment horizontal="center"/>
    </xf>
    <xf numFmtId="164" fontId="2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abSelected="1" zoomScaleNormal="100" workbookViewId="0">
      <selection activeCell="H60" sqref="H60"/>
    </sheetView>
  </sheetViews>
  <sheetFormatPr defaultColWidth="9.15234375" defaultRowHeight="11.6" x14ac:dyDescent="0.3"/>
  <cols>
    <col min="1" max="1" width="6.15234375" style="1" customWidth="1"/>
    <col min="2" max="2" width="10.69140625" style="1" customWidth="1"/>
    <col min="3" max="3" width="65.61328125" style="1" customWidth="1"/>
    <col min="4" max="5" width="10.69140625" style="1" customWidth="1"/>
    <col min="6" max="7" width="10.69140625" style="2" customWidth="1"/>
    <col min="8" max="16384" width="9.15234375" style="1"/>
  </cols>
  <sheetData>
    <row r="1" spans="1:7" x14ac:dyDescent="0.3">
      <c r="A1" s="5"/>
      <c r="B1" s="5"/>
      <c r="C1" s="5"/>
      <c r="D1" s="5"/>
      <c r="E1" s="5"/>
      <c r="F1" s="6"/>
      <c r="G1" s="4"/>
    </row>
    <row r="2" spans="1:7" x14ac:dyDescent="0.3">
      <c r="G2" s="3" t="s">
        <v>136</v>
      </c>
    </row>
    <row r="4" spans="1:7" ht="14.6" customHeight="1" x14ac:dyDescent="0.4">
      <c r="C4" s="38" t="s">
        <v>144</v>
      </c>
      <c r="D4" s="38"/>
      <c r="E4" s="38"/>
      <c r="F4" s="38"/>
    </row>
    <row r="5" spans="1:7" ht="14.6" customHeight="1" x14ac:dyDescent="0.3">
      <c r="C5" s="43" t="s">
        <v>11</v>
      </c>
      <c r="D5" s="43"/>
      <c r="E5" s="43"/>
    </row>
    <row r="7" spans="1:7" x14ac:dyDescent="0.3">
      <c r="A7" s="21" t="s">
        <v>0</v>
      </c>
      <c r="B7" s="21"/>
      <c r="C7" s="22" t="s">
        <v>12</v>
      </c>
      <c r="D7" s="22"/>
      <c r="E7" s="22"/>
      <c r="F7" s="23"/>
      <c r="G7" s="23"/>
    </row>
    <row r="8" spans="1:7" x14ac:dyDescent="0.3">
      <c r="A8" s="21" t="s">
        <v>1</v>
      </c>
      <c r="B8" s="21"/>
      <c r="C8" s="22" t="s">
        <v>13</v>
      </c>
      <c r="D8" s="22"/>
      <c r="E8" s="22"/>
      <c r="F8" s="23"/>
      <c r="G8" s="23"/>
    </row>
    <row r="9" spans="1:7" x14ac:dyDescent="0.3">
      <c r="A9" s="21" t="s">
        <v>2</v>
      </c>
      <c r="B9" s="21"/>
      <c r="C9" s="22" t="s">
        <v>14</v>
      </c>
      <c r="D9" s="22"/>
      <c r="E9" s="22"/>
      <c r="F9" s="23"/>
      <c r="G9" s="23"/>
    </row>
    <row r="10" spans="1:7" x14ac:dyDescent="0.3">
      <c r="A10" s="28">
        <v>45490</v>
      </c>
      <c r="B10" s="28"/>
      <c r="F10" s="4" t="s">
        <v>3</v>
      </c>
      <c r="G10" s="4">
        <f>G84</f>
        <v>16650.830000000002</v>
      </c>
    </row>
    <row r="11" spans="1:7" x14ac:dyDescent="0.3">
      <c r="A11" s="29" t="s">
        <v>4</v>
      </c>
      <c r="B11" s="29" t="s">
        <v>5</v>
      </c>
      <c r="C11" s="29" t="s">
        <v>6</v>
      </c>
      <c r="D11" s="29" t="s">
        <v>7</v>
      </c>
      <c r="E11" s="31" t="s">
        <v>8</v>
      </c>
      <c r="F11" s="24" t="s">
        <v>9</v>
      </c>
      <c r="G11" s="26" t="s">
        <v>10</v>
      </c>
    </row>
    <row r="12" spans="1:7" x14ac:dyDescent="0.3">
      <c r="A12" s="30"/>
      <c r="B12" s="30"/>
      <c r="C12" s="30"/>
      <c r="D12" s="30"/>
      <c r="E12" s="32"/>
      <c r="F12" s="25"/>
      <c r="G12" s="27"/>
    </row>
    <row r="13" spans="1:7" x14ac:dyDescent="0.3">
      <c r="C13" s="5" t="s">
        <v>15</v>
      </c>
      <c r="D13" s="5"/>
    </row>
    <row r="14" spans="1:7" ht="15" customHeight="1" x14ac:dyDescent="0.3">
      <c r="A14" s="9">
        <v>1</v>
      </c>
      <c r="B14" s="10" t="s">
        <v>16</v>
      </c>
      <c r="C14" s="15" t="s">
        <v>17</v>
      </c>
      <c r="D14" s="12" t="s">
        <v>18</v>
      </c>
      <c r="E14" s="11">
        <v>0.5</v>
      </c>
      <c r="F14" s="13">
        <v>91.22</v>
      </c>
      <c r="G14" s="14">
        <f>ROUND(E14*F14,2)</f>
        <v>45.61</v>
      </c>
    </row>
    <row r="15" spans="1:7" ht="13.75" customHeight="1" x14ac:dyDescent="0.3">
      <c r="A15" s="9">
        <v>2</v>
      </c>
      <c r="B15" s="10" t="s">
        <v>19</v>
      </c>
      <c r="C15" s="15" t="s">
        <v>20</v>
      </c>
      <c r="D15" s="12" t="s">
        <v>21</v>
      </c>
      <c r="E15" s="11">
        <v>0.65200000000000002</v>
      </c>
      <c r="F15" s="13">
        <v>1525.66</v>
      </c>
      <c r="G15" s="14">
        <f>ROUND(E15*F15,2)</f>
        <v>994.73</v>
      </c>
    </row>
    <row r="16" spans="1:7" ht="14.6" customHeight="1" x14ac:dyDescent="0.3">
      <c r="A16" s="9">
        <v>3</v>
      </c>
      <c r="B16" s="10" t="s">
        <v>22</v>
      </c>
      <c r="C16" s="15" t="s">
        <v>23</v>
      </c>
      <c r="D16" s="12" t="s">
        <v>24</v>
      </c>
      <c r="E16" s="11">
        <v>0.1</v>
      </c>
      <c r="F16" s="13">
        <v>2680.41</v>
      </c>
      <c r="G16" s="14">
        <f>ROUND(E16*F16,2)</f>
        <v>268.04000000000002</v>
      </c>
    </row>
    <row r="17" spans="1:7" ht="12.9" customHeight="1" x14ac:dyDescent="0.3">
      <c r="A17" s="9">
        <v>4</v>
      </c>
      <c r="B17" s="10" t="s">
        <v>25</v>
      </c>
      <c r="C17" s="15" t="s">
        <v>26</v>
      </c>
      <c r="D17" s="12" t="s">
        <v>24</v>
      </c>
      <c r="E17" s="11">
        <v>0.04</v>
      </c>
      <c r="F17" s="13">
        <v>1356.45</v>
      </c>
      <c r="G17" s="14">
        <f>ROUND(E17*F17,2)</f>
        <v>54.26</v>
      </c>
    </row>
    <row r="18" spans="1:7" ht="24" customHeight="1" x14ac:dyDescent="0.3">
      <c r="A18" s="9">
        <v>5</v>
      </c>
      <c r="B18" s="10" t="s">
        <v>27</v>
      </c>
      <c r="C18" s="15" t="s">
        <v>28</v>
      </c>
      <c r="D18" s="12" t="s">
        <v>29</v>
      </c>
      <c r="E18" s="11">
        <v>7.2</v>
      </c>
      <c r="F18" s="13">
        <v>49.03</v>
      </c>
      <c r="G18" s="14">
        <f>ROUND(E18*F18,2)</f>
        <v>353.02</v>
      </c>
    </row>
    <row r="19" spans="1:7" x14ac:dyDescent="0.3">
      <c r="A19" s="7"/>
      <c r="B19" s="8"/>
      <c r="C19" s="16" t="s">
        <v>30</v>
      </c>
      <c r="D19" s="16"/>
      <c r="E19" s="16"/>
      <c r="F19" s="17"/>
      <c r="G19" s="18">
        <f>SUM(G14:G18)</f>
        <v>1715.6599999999999</v>
      </c>
    </row>
    <row r="20" spans="1:7" x14ac:dyDescent="0.3">
      <c r="C20" s="5" t="s">
        <v>31</v>
      </c>
      <c r="D20" s="5"/>
    </row>
    <row r="21" spans="1:7" x14ac:dyDescent="0.3">
      <c r="A21" s="9">
        <v>1</v>
      </c>
      <c r="B21" s="10" t="s">
        <v>32</v>
      </c>
      <c r="C21" s="15" t="s">
        <v>33</v>
      </c>
      <c r="D21" s="12" t="s">
        <v>18</v>
      </c>
      <c r="E21" s="11">
        <v>0.3</v>
      </c>
      <c r="F21" s="13">
        <v>588.09</v>
      </c>
      <c r="G21" s="14">
        <f>ROUND(E21*F21,2)</f>
        <v>176.43</v>
      </c>
    </row>
    <row r="22" spans="1:7" ht="11.15" customHeight="1" x14ac:dyDescent="0.3">
      <c r="A22" s="9">
        <v>2</v>
      </c>
      <c r="B22" s="10" t="s">
        <v>34</v>
      </c>
      <c r="C22" s="15" t="s">
        <v>35</v>
      </c>
      <c r="D22" s="12" t="s">
        <v>24</v>
      </c>
      <c r="E22" s="11">
        <v>0.03</v>
      </c>
      <c r="F22" s="13">
        <v>24976.68</v>
      </c>
      <c r="G22" s="14">
        <f>ROUND(E22*F22,2)</f>
        <v>749.3</v>
      </c>
    </row>
    <row r="23" spans="1:7" ht="12.9" customHeight="1" x14ac:dyDescent="0.3">
      <c r="A23" s="9">
        <v>3</v>
      </c>
      <c r="B23" s="10" t="s">
        <v>22</v>
      </c>
      <c r="C23" s="15" t="s">
        <v>23</v>
      </c>
      <c r="D23" s="12" t="s">
        <v>24</v>
      </c>
      <c r="E23" s="11">
        <v>0.04</v>
      </c>
      <c r="F23" s="13">
        <v>2680.41</v>
      </c>
      <c r="G23" s="14">
        <f>ROUND(E23*F23,2)</f>
        <v>107.22</v>
      </c>
    </row>
    <row r="24" spans="1:7" ht="13.3" customHeight="1" x14ac:dyDescent="0.3">
      <c r="A24" s="9">
        <v>4</v>
      </c>
      <c r="B24" s="10" t="s">
        <v>36</v>
      </c>
      <c r="C24" s="15" t="s">
        <v>37</v>
      </c>
      <c r="D24" s="12" t="s">
        <v>21</v>
      </c>
      <c r="E24" s="11">
        <v>4.5999999999999999E-2</v>
      </c>
      <c r="F24" s="13">
        <v>3210.9</v>
      </c>
      <c r="G24" s="14">
        <f>ROUND(E24*F24,2)</f>
        <v>147.69999999999999</v>
      </c>
    </row>
    <row r="25" spans="1:7" x14ac:dyDescent="0.3">
      <c r="A25" s="7"/>
      <c r="B25" s="8"/>
      <c r="C25" s="16" t="s">
        <v>38</v>
      </c>
      <c r="D25" s="16"/>
      <c r="E25" s="16"/>
      <c r="F25" s="17"/>
      <c r="G25" s="18">
        <f>SUM(G21:G24)</f>
        <v>1180.6500000000001</v>
      </c>
    </row>
    <row r="26" spans="1:7" x14ac:dyDescent="0.3">
      <c r="C26" s="5" t="s">
        <v>39</v>
      </c>
      <c r="D26" s="5"/>
    </row>
    <row r="27" spans="1:7" ht="12.45" customHeight="1" x14ac:dyDescent="0.3">
      <c r="A27" s="9">
        <v>1</v>
      </c>
      <c r="B27" s="10" t="s">
        <v>40</v>
      </c>
      <c r="C27" s="15" t="s">
        <v>41</v>
      </c>
      <c r="D27" s="12" t="s">
        <v>24</v>
      </c>
      <c r="E27" s="11">
        <v>0.43</v>
      </c>
      <c r="F27" s="13">
        <v>117.6</v>
      </c>
      <c r="G27" s="14">
        <f>ROUND(E27*F27,2)</f>
        <v>50.57</v>
      </c>
    </row>
    <row r="28" spans="1:7" ht="14.6" customHeight="1" x14ac:dyDescent="0.3">
      <c r="A28" s="9">
        <v>2</v>
      </c>
      <c r="B28" s="10" t="s">
        <v>42</v>
      </c>
      <c r="C28" s="15" t="s">
        <v>43</v>
      </c>
      <c r="D28" s="12" t="s">
        <v>24</v>
      </c>
      <c r="E28" s="11">
        <v>0.43</v>
      </c>
      <c r="F28" s="13">
        <v>245.01</v>
      </c>
      <c r="G28" s="14">
        <f>ROUND(E28*F28,2)</f>
        <v>105.35</v>
      </c>
    </row>
    <row r="29" spans="1:7" ht="26.15" customHeight="1" x14ac:dyDescent="0.3">
      <c r="A29" s="9">
        <v>3</v>
      </c>
      <c r="B29" s="10" t="s">
        <v>44</v>
      </c>
      <c r="C29" s="15" t="s">
        <v>45</v>
      </c>
      <c r="D29" s="12" t="s">
        <v>24</v>
      </c>
      <c r="E29" s="11">
        <v>0.43</v>
      </c>
      <c r="F29" s="13">
        <v>328.83</v>
      </c>
      <c r="G29" s="14">
        <f>ROUND(E29*F29,2)</f>
        <v>141.4</v>
      </c>
    </row>
    <row r="30" spans="1:7" ht="13.75" customHeight="1" x14ac:dyDescent="0.3">
      <c r="A30" s="9">
        <v>4</v>
      </c>
      <c r="B30" s="10" t="s">
        <v>46</v>
      </c>
      <c r="C30" s="15" t="s">
        <v>47</v>
      </c>
      <c r="D30" s="12" t="s">
        <v>24</v>
      </c>
      <c r="E30" s="11">
        <v>0.43</v>
      </c>
      <c r="F30" s="13">
        <v>477.45</v>
      </c>
      <c r="G30" s="14">
        <f>ROUND(E30*F30,2)</f>
        <v>205.3</v>
      </c>
    </row>
    <row r="31" spans="1:7" x14ac:dyDescent="0.3">
      <c r="A31" s="7"/>
      <c r="B31" s="8"/>
      <c r="C31" s="16" t="s">
        <v>48</v>
      </c>
      <c r="D31" s="16"/>
      <c r="E31" s="16"/>
      <c r="F31" s="17"/>
      <c r="G31" s="18">
        <f>SUM(G27:G30)</f>
        <v>502.62</v>
      </c>
    </row>
    <row r="32" spans="1:7" x14ac:dyDescent="0.3">
      <c r="C32" s="5" t="s">
        <v>49</v>
      </c>
      <c r="D32" s="5"/>
    </row>
    <row r="33" spans="1:7" ht="13.3" customHeight="1" x14ac:dyDescent="0.3">
      <c r="A33" s="9">
        <v>1</v>
      </c>
      <c r="B33" s="10" t="s">
        <v>50</v>
      </c>
      <c r="C33" s="15" t="s">
        <v>51</v>
      </c>
      <c r="D33" s="12" t="s">
        <v>24</v>
      </c>
      <c r="E33" s="11">
        <v>4</v>
      </c>
      <c r="F33" s="13">
        <v>154.16999999999999</v>
      </c>
      <c r="G33" s="14">
        <f>ROUND(E33*F33,2)</f>
        <v>616.67999999999995</v>
      </c>
    </row>
    <row r="34" spans="1:7" ht="13.75" customHeight="1" x14ac:dyDescent="0.3">
      <c r="A34" s="9">
        <v>2</v>
      </c>
      <c r="B34" s="10" t="s">
        <v>52</v>
      </c>
      <c r="C34" s="15" t="s">
        <v>53</v>
      </c>
      <c r="D34" s="12" t="s">
        <v>54</v>
      </c>
      <c r="E34" s="11">
        <v>0.1</v>
      </c>
      <c r="F34" s="13">
        <v>6354.16</v>
      </c>
      <c r="G34" s="14">
        <f>ROUND(E34*F34,2)</f>
        <v>635.41999999999996</v>
      </c>
    </row>
    <row r="35" spans="1:7" ht="12.45" customHeight="1" x14ac:dyDescent="0.3">
      <c r="A35" s="9">
        <v>3</v>
      </c>
      <c r="B35" s="10" t="s">
        <v>52</v>
      </c>
      <c r="C35" s="15" t="s">
        <v>55</v>
      </c>
      <c r="D35" s="12" t="s">
        <v>54</v>
      </c>
      <c r="E35" s="11">
        <v>0.06</v>
      </c>
      <c r="F35" s="13">
        <v>6241.11</v>
      </c>
      <c r="G35" s="14">
        <f>ROUND(E35*F35,2)</f>
        <v>374.47</v>
      </c>
    </row>
    <row r="36" spans="1:7" ht="12.45" customHeight="1" x14ac:dyDescent="0.3">
      <c r="A36" s="9">
        <v>4</v>
      </c>
      <c r="B36" s="10" t="s">
        <v>56</v>
      </c>
      <c r="C36" s="15" t="s">
        <v>57</v>
      </c>
      <c r="D36" s="12" t="s">
        <v>24</v>
      </c>
      <c r="E36" s="11">
        <v>0.1</v>
      </c>
      <c r="F36" s="13">
        <v>688.12</v>
      </c>
      <c r="G36" s="14">
        <f>ROUND(E36*F36,2)</f>
        <v>68.81</v>
      </c>
    </row>
    <row r="37" spans="1:7" x14ac:dyDescent="0.3">
      <c r="A37" s="7"/>
      <c r="B37" s="8"/>
      <c r="C37" s="16" t="s">
        <v>58</v>
      </c>
      <c r="D37" s="16"/>
      <c r="E37" s="16"/>
      <c r="F37" s="17"/>
      <c r="G37" s="18">
        <f>SUM(G33:G36)</f>
        <v>1695.3799999999999</v>
      </c>
    </row>
    <row r="38" spans="1:7" x14ac:dyDescent="0.3">
      <c r="C38" s="5" t="s">
        <v>59</v>
      </c>
      <c r="D38" s="5"/>
    </row>
    <row r="39" spans="1:7" x14ac:dyDescent="0.3">
      <c r="A39" s="9">
        <v>1</v>
      </c>
      <c r="B39" s="10" t="s">
        <v>60</v>
      </c>
      <c r="C39" s="15" t="s">
        <v>61</v>
      </c>
      <c r="D39" s="12" t="s">
        <v>21</v>
      </c>
      <c r="E39" s="11">
        <v>0.02</v>
      </c>
      <c r="F39" s="13">
        <v>1245.99</v>
      </c>
      <c r="G39" s="14">
        <f>ROUND(E39*F39,2)</f>
        <v>24.92</v>
      </c>
    </row>
    <row r="40" spans="1:7" ht="24.9" customHeight="1" x14ac:dyDescent="0.3">
      <c r="A40" s="9">
        <v>2</v>
      </c>
      <c r="B40" s="10" t="s">
        <v>62</v>
      </c>
      <c r="C40" s="15" t="s">
        <v>63</v>
      </c>
      <c r="D40" s="12" t="s">
        <v>64</v>
      </c>
      <c r="E40" s="11">
        <v>2</v>
      </c>
      <c r="F40" s="13">
        <v>59.24</v>
      </c>
      <c r="G40" s="14">
        <f>ROUND(E40*F40,2)</f>
        <v>118.48</v>
      </c>
    </row>
    <row r="41" spans="1:7" ht="13.3" customHeight="1" x14ac:dyDescent="0.3">
      <c r="A41" s="9">
        <v>3</v>
      </c>
      <c r="B41" s="10" t="s">
        <v>65</v>
      </c>
      <c r="C41" s="15" t="s">
        <v>66</v>
      </c>
      <c r="D41" s="12" t="s">
        <v>24</v>
      </c>
      <c r="E41" s="11">
        <v>0.06</v>
      </c>
      <c r="F41" s="13">
        <v>169.16</v>
      </c>
      <c r="G41" s="14">
        <f>ROUND(E41*F41,2)</f>
        <v>10.15</v>
      </c>
    </row>
    <row r="42" spans="1:7" x14ac:dyDescent="0.3">
      <c r="A42" s="9">
        <v>4</v>
      </c>
      <c r="B42" s="10" t="s">
        <v>67</v>
      </c>
      <c r="C42" s="15" t="s">
        <v>68</v>
      </c>
      <c r="D42" s="12" t="s">
        <v>64</v>
      </c>
      <c r="E42" s="11">
        <v>1.58</v>
      </c>
      <c r="F42" s="13">
        <v>183.16</v>
      </c>
      <c r="G42" s="14">
        <f>ROUND(E42*F42,2)</f>
        <v>289.39</v>
      </c>
    </row>
    <row r="43" spans="1:7" x14ac:dyDescent="0.3">
      <c r="A43" s="7"/>
      <c r="B43" s="8"/>
      <c r="C43" s="16" t="s">
        <v>69</v>
      </c>
      <c r="D43" s="16"/>
      <c r="E43" s="16"/>
      <c r="F43" s="17"/>
      <c r="G43" s="18">
        <f>SUM(G39:G42)</f>
        <v>442.94</v>
      </c>
    </row>
    <row r="44" spans="1:7" x14ac:dyDescent="0.3">
      <c r="C44" s="5" t="s">
        <v>70</v>
      </c>
      <c r="D44" s="5"/>
    </row>
    <row r="45" spans="1:7" x14ac:dyDescent="0.3">
      <c r="A45" s="19">
        <v>1</v>
      </c>
      <c r="B45" s="10" t="s">
        <v>71</v>
      </c>
      <c r="C45" s="15" t="s">
        <v>72</v>
      </c>
      <c r="D45" s="12" t="s">
        <v>64</v>
      </c>
      <c r="E45" s="11">
        <v>50</v>
      </c>
      <c r="F45" s="13">
        <v>10.029999999999999</v>
      </c>
      <c r="G45" s="13">
        <f>ROUND(E45*F45,2)</f>
        <v>501.5</v>
      </c>
    </row>
    <row r="46" spans="1:7" x14ac:dyDescent="0.3">
      <c r="A46" s="7"/>
      <c r="B46" s="8"/>
      <c r="C46" s="16" t="s">
        <v>73</v>
      </c>
      <c r="D46" s="16"/>
      <c r="E46" s="16"/>
      <c r="F46" s="17"/>
      <c r="G46" s="18">
        <f>SUM(G45:G45)</f>
        <v>501.5</v>
      </c>
    </row>
    <row r="47" spans="1:7" x14ac:dyDescent="0.3">
      <c r="C47" s="5" t="s">
        <v>74</v>
      </c>
      <c r="D47" s="5"/>
    </row>
    <row r="48" spans="1:7" ht="23.6" customHeight="1" x14ac:dyDescent="0.3">
      <c r="A48" s="19">
        <v>1</v>
      </c>
      <c r="B48" s="10" t="s">
        <v>75</v>
      </c>
      <c r="C48" s="15" t="s">
        <v>76</v>
      </c>
      <c r="D48" s="12" t="s">
        <v>21</v>
      </c>
      <c r="E48" s="11">
        <v>0.23</v>
      </c>
      <c r="F48" s="13">
        <v>7460.72</v>
      </c>
      <c r="G48" s="13">
        <f>ROUND(E48*F48,2)</f>
        <v>1715.97</v>
      </c>
    </row>
    <row r="49" spans="1:7" x14ac:dyDescent="0.3">
      <c r="A49" s="7"/>
      <c r="B49" s="8"/>
      <c r="C49" s="16" t="s">
        <v>77</v>
      </c>
      <c r="D49" s="16"/>
      <c r="E49" s="16"/>
      <c r="F49" s="17"/>
      <c r="G49" s="18">
        <f>SUM(G48:G48)</f>
        <v>1715.97</v>
      </c>
    </row>
    <row r="50" spans="1:7" x14ac:dyDescent="0.3">
      <c r="C50" s="5" t="s">
        <v>78</v>
      </c>
      <c r="D50" s="5"/>
    </row>
    <row r="51" spans="1:7" ht="12.9" customHeight="1" x14ac:dyDescent="0.3">
      <c r="A51" s="9">
        <v>1</v>
      </c>
      <c r="B51" s="10" t="s">
        <v>79</v>
      </c>
      <c r="C51" s="15" t="s">
        <v>80</v>
      </c>
      <c r="D51" s="12" t="s">
        <v>81</v>
      </c>
      <c r="E51" s="11">
        <v>20</v>
      </c>
      <c r="F51" s="13">
        <v>46.04</v>
      </c>
      <c r="G51" s="14">
        <f>ROUND(E51*F51,2)</f>
        <v>920.8</v>
      </c>
    </row>
    <row r="52" spans="1:7" ht="14.15" customHeight="1" x14ac:dyDescent="0.3">
      <c r="A52" s="9">
        <v>2</v>
      </c>
      <c r="B52" s="10" t="s">
        <v>82</v>
      </c>
      <c r="C52" s="15" t="s">
        <v>83</v>
      </c>
      <c r="D52" s="12" t="s">
        <v>84</v>
      </c>
      <c r="E52" s="11">
        <v>12</v>
      </c>
      <c r="F52" s="13">
        <v>33.78</v>
      </c>
      <c r="G52" s="14">
        <f>ROUND(E52*F52,2)</f>
        <v>405.36</v>
      </c>
    </row>
    <row r="53" spans="1:7" x14ac:dyDescent="0.3">
      <c r="A53" s="7"/>
      <c r="B53" s="8"/>
      <c r="C53" s="16" t="s">
        <v>85</v>
      </c>
      <c r="D53" s="16"/>
      <c r="E53" s="16"/>
      <c r="F53" s="17"/>
      <c r="G53" s="18">
        <f>SUM(G51:G52)</f>
        <v>1326.1599999999999</v>
      </c>
    </row>
    <row r="54" spans="1:7" x14ac:dyDescent="0.3">
      <c r="C54" s="5" t="s">
        <v>86</v>
      </c>
      <c r="D54" s="5"/>
    </row>
    <row r="55" spans="1:7" ht="14.15" customHeight="1" x14ac:dyDescent="0.3">
      <c r="A55" s="9">
        <v>1</v>
      </c>
      <c r="B55" s="10" t="s">
        <v>87</v>
      </c>
      <c r="C55" s="15" t="s">
        <v>88</v>
      </c>
      <c r="D55" s="12" t="s">
        <v>29</v>
      </c>
      <c r="E55" s="11">
        <v>0.15</v>
      </c>
      <c r="F55" s="13">
        <v>14439.98</v>
      </c>
      <c r="G55" s="14">
        <f>ROUND(E55*F55,2)</f>
        <v>2166</v>
      </c>
    </row>
    <row r="56" spans="1:7" ht="13.75" customHeight="1" x14ac:dyDescent="0.3">
      <c r="A56" s="9">
        <v>2</v>
      </c>
      <c r="B56" s="10" t="s">
        <v>89</v>
      </c>
      <c r="C56" s="15" t="s">
        <v>90</v>
      </c>
      <c r="D56" s="12" t="s">
        <v>29</v>
      </c>
      <c r="E56" s="11">
        <v>0.15</v>
      </c>
      <c r="F56" s="13">
        <v>12.12</v>
      </c>
      <c r="G56" s="14">
        <f>ROUND(E56*F56,2)</f>
        <v>1.82</v>
      </c>
    </row>
    <row r="57" spans="1:7" ht="12.9" customHeight="1" x14ac:dyDescent="0.3">
      <c r="A57" s="9">
        <v>3</v>
      </c>
      <c r="B57" s="10" t="s">
        <v>91</v>
      </c>
      <c r="C57" s="15" t="s">
        <v>92</v>
      </c>
      <c r="D57" s="12" t="s">
        <v>64</v>
      </c>
      <c r="E57" s="11">
        <v>4.5</v>
      </c>
      <c r="F57" s="13">
        <v>24.14</v>
      </c>
      <c r="G57" s="14">
        <f>ROUND(E57*F57,2)</f>
        <v>108.63</v>
      </c>
    </row>
    <row r="58" spans="1:7" x14ac:dyDescent="0.3">
      <c r="A58" s="7"/>
      <c r="B58" s="8"/>
      <c r="C58" s="16" t="s">
        <v>93</v>
      </c>
      <c r="D58" s="16"/>
      <c r="E58" s="16"/>
      <c r="F58" s="17"/>
      <c r="G58" s="18">
        <f>SUM(G55:G57)</f>
        <v>2276.4500000000003</v>
      </c>
    </row>
    <row r="59" spans="1:7" x14ac:dyDescent="0.3">
      <c r="C59" s="5" t="s">
        <v>94</v>
      </c>
      <c r="D59" s="5"/>
    </row>
    <row r="60" spans="1:7" ht="14.15" customHeight="1" x14ac:dyDescent="0.3">
      <c r="A60" s="19">
        <v>1</v>
      </c>
      <c r="B60" s="10" t="s">
        <v>95</v>
      </c>
      <c r="C60" s="15" t="s">
        <v>96</v>
      </c>
      <c r="D60" s="12" t="s">
        <v>21</v>
      </c>
      <c r="E60" s="11">
        <v>0.245</v>
      </c>
      <c r="F60" s="13">
        <v>636.80999999999995</v>
      </c>
      <c r="G60" s="13">
        <f>ROUND(E60*F60,2)</f>
        <v>156.02000000000001</v>
      </c>
    </row>
    <row r="61" spans="1:7" x14ac:dyDescent="0.3">
      <c r="A61" s="7"/>
      <c r="B61" s="8"/>
      <c r="C61" s="16" t="s">
        <v>97</v>
      </c>
      <c r="D61" s="16"/>
      <c r="E61" s="16"/>
      <c r="F61" s="17"/>
      <c r="G61" s="18">
        <f>SUM(G60:G60)</f>
        <v>156.02000000000001</v>
      </c>
    </row>
    <row r="62" spans="1:7" x14ac:dyDescent="0.3">
      <c r="C62" s="5" t="s">
        <v>98</v>
      </c>
      <c r="D62" s="5"/>
    </row>
    <row r="63" spans="1:7" ht="12.45" customHeight="1" x14ac:dyDescent="0.3">
      <c r="A63" s="9">
        <v>1</v>
      </c>
      <c r="B63" s="10" t="s">
        <v>99</v>
      </c>
      <c r="C63" s="15" t="s">
        <v>100</v>
      </c>
      <c r="D63" s="12" t="s">
        <v>24</v>
      </c>
      <c r="E63" s="11">
        <v>0.36</v>
      </c>
      <c r="F63" s="13">
        <v>2766.42</v>
      </c>
      <c r="G63" s="14">
        <f t="shared" ref="G63:G70" si="0">ROUND(E63*F63,2)</f>
        <v>995.91</v>
      </c>
    </row>
    <row r="64" spans="1:7" ht="12.45" customHeight="1" x14ac:dyDescent="0.3">
      <c r="A64" s="9">
        <v>2</v>
      </c>
      <c r="B64" s="10" t="s">
        <v>99</v>
      </c>
      <c r="C64" s="15" t="s">
        <v>101</v>
      </c>
      <c r="D64" s="12" t="s">
        <v>24</v>
      </c>
      <c r="E64" s="11">
        <v>2.5000000000000001E-2</v>
      </c>
      <c r="F64" s="13">
        <v>2546.2399999999998</v>
      </c>
      <c r="G64" s="14">
        <f t="shared" si="0"/>
        <v>63.66</v>
      </c>
    </row>
    <row r="65" spans="1:7" ht="12" customHeight="1" x14ac:dyDescent="0.3">
      <c r="A65" s="9">
        <v>3</v>
      </c>
      <c r="B65" s="10" t="s">
        <v>102</v>
      </c>
      <c r="C65" s="15" t="s">
        <v>103</v>
      </c>
      <c r="D65" s="12" t="s">
        <v>24</v>
      </c>
      <c r="E65" s="11">
        <v>0.17499999999999999</v>
      </c>
      <c r="F65" s="13">
        <v>762.37</v>
      </c>
      <c r="G65" s="14">
        <f t="shared" si="0"/>
        <v>133.41</v>
      </c>
    </row>
    <row r="66" spans="1:7" ht="12.45" customHeight="1" x14ac:dyDescent="0.3">
      <c r="A66" s="9">
        <v>4</v>
      </c>
      <c r="B66" s="10" t="s">
        <v>99</v>
      </c>
      <c r="C66" s="15" t="s">
        <v>104</v>
      </c>
      <c r="D66" s="12" t="s">
        <v>24</v>
      </c>
      <c r="E66" s="11">
        <v>0.17499999999999999</v>
      </c>
      <c r="F66" s="13">
        <v>2546.2399999999998</v>
      </c>
      <c r="G66" s="14">
        <f t="shared" si="0"/>
        <v>445.59</v>
      </c>
    </row>
    <row r="67" spans="1:7" x14ac:dyDescent="0.3">
      <c r="A67" s="9">
        <v>5</v>
      </c>
      <c r="B67" s="10" t="s">
        <v>105</v>
      </c>
      <c r="C67" s="15" t="s">
        <v>106</v>
      </c>
      <c r="D67" s="12" t="s">
        <v>24</v>
      </c>
      <c r="E67" s="11">
        <v>0.17499999999999999</v>
      </c>
      <c r="F67" s="13">
        <v>8.39</v>
      </c>
      <c r="G67" s="14">
        <f t="shared" si="0"/>
        <v>1.47</v>
      </c>
    </row>
    <row r="68" spans="1:7" x14ac:dyDescent="0.3">
      <c r="A68" s="9">
        <v>6</v>
      </c>
      <c r="B68" s="10" t="s">
        <v>107</v>
      </c>
      <c r="C68" s="15" t="s">
        <v>108</v>
      </c>
      <c r="D68" s="12" t="s">
        <v>84</v>
      </c>
      <c r="E68" s="11">
        <v>1</v>
      </c>
      <c r="F68" s="13">
        <v>111.79</v>
      </c>
      <c r="G68" s="14">
        <f t="shared" si="0"/>
        <v>111.79</v>
      </c>
    </row>
    <row r="69" spans="1:7" ht="13.75" customHeight="1" x14ac:dyDescent="0.3">
      <c r="A69" s="9">
        <v>7</v>
      </c>
      <c r="B69" s="10" t="s">
        <v>109</v>
      </c>
      <c r="C69" s="15" t="s">
        <v>110</v>
      </c>
      <c r="D69" s="12" t="s">
        <v>64</v>
      </c>
      <c r="E69" s="11">
        <v>1.2</v>
      </c>
      <c r="F69" s="13">
        <v>39.35</v>
      </c>
      <c r="G69" s="14">
        <f t="shared" si="0"/>
        <v>47.22</v>
      </c>
    </row>
    <row r="70" spans="1:7" ht="21.9" customHeight="1" x14ac:dyDescent="0.3">
      <c r="A70" s="9">
        <v>8</v>
      </c>
      <c r="B70" s="10" t="s">
        <v>111</v>
      </c>
      <c r="C70" s="15" t="s">
        <v>112</v>
      </c>
      <c r="D70" s="12" t="s">
        <v>81</v>
      </c>
      <c r="E70" s="11">
        <v>5</v>
      </c>
      <c r="F70" s="13">
        <v>29.39</v>
      </c>
      <c r="G70" s="14">
        <f t="shared" si="0"/>
        <v>146.94999999999999</v>
      </c>
    </row>
    <row r="71" spans="1:7" x14ac:dyDescent="0.3">
      <c r="A71" s="7"/>
      <c r="B71" s="8"/>
      <c r="C71" s="16" t="s">
        <v>113</v>
      </c>
      <c r="D71" s="16"/>
      <c r="E71" s="16"/>
      <c r="F71" s="17"/>
      <c r="G71" s="18">
        <f>SUM(G63:G70)</f>
        <v>1946</v>
      </c>
    </row>
    <row r="72" spans="1:7" x14ac:dyDescent="0.3">
      <c r="C72" s="5" t="s">
        <v>114</v>
      </c>
      <c r="D72" s="5"/>
    </row>
    <row r="73" spans="1:7" ht="11.6" customHeight="1" x14ac:dyDescent="0.3">
      <c r="A73" s="9">
        <v>1</v>
      </c>
      <c r="B73" s="10" t="s">
        <v>115</v>
      </c>
      <c r="C73" s="15" t="s">
        <v>116</v>
      </c>
      <c r="D73" s="12" t="s">
        <v>64</v>
      </c>
      <c r="E73" s="11">
        <v>1.25</v>
      </c>
      <c r="F73" s="13">
        <v>7.61</v>
      </c>
      <c r="G73" s="14">
        <f t="shared" ref="G73:G80" si="1">ROUND(E73*F73,2)</f>
        <v>9.51</v>
      </c>
    </row>
    <row r="74" spans="1:7" ht="24" customHeight="1" x14ac:dyDescent="0.3">
      <c r="A74" s="9">
        <v>2</v>
      </c>
      <c r="B74" s="10" t="s">
        <v>117</v>
      </c>
      <c r="C74" s="15" t="s">
        <v>118</v>
      </c>
      <c r="D74" s="12" t="s">
        <v>21</v>
      </c>
      <c r="E74" s="11">
        <v>1.2500000000000001E-2</v>
      </c>
      <c r="F74" s="13">
        <v>1740.75</v>
      </c>
      <c r="G74" s="14">
        <f t="shared" si="1"/>
        <v>21.76</v>
      </c>
    </row>
    <row r="75" spans="1:7" ht="12.9" customHeight="1" x14ac:dyDescent="0.3">
      <c r="A75" s="9">
        <v>3</v>
      </c>
      <c r="B75" s="10" t="s">
        <v>119</v>
      </c>
      <c r="C75" s="15" t="s">
        <v>120</v>
      </c>
      <c r="D75" s="12" t="s">
        <v>64</v>
      </c>
      <c r="E75" s="11">
        <v>1.25</v>
      </c>
      <c r="F75" s="13">
        <v>62.31</v>
      </c>
      <c r="G75" s="14">
        <f t="shared" si="1"/>
        <v>77.89</v>
      </c>
    </row>
    <row r="76" spans="1:7" ht="23.6" customHeight="1" x14ac:dyDescent="0.3">
      <c r="A76" s="9">
        <v>4</v>
      </c>
      <c r="B76" s="10" t="s">
        <v>121</v>
      </c>
      <c r="C76" s="15" t="s">
        <v>122</v>
      </c>
      <c r="D76" s="12" t="s">
        <v>21</v>
      </c>
      <c r="E76" s="11">
        <v>0.21</v>
      </c>
      <c r="F76" s="13">
        <v>391.89</v>
      </c>
      <c r="G76" s="14">
        <f t="shared" si="1"/>
        <v>82.3</v>
      </c>
    </row>
    <row r="77" spans="1:7" ht="23.6" customHeight="1" x14ac:dyDescent="0.3">
      <c r="A77" s="9">
        <v>5</v>
      </c>
      <c r="B77" s="10" t="s">
        <v>123</v>
      </c>
      <c r="C77" s="15" t="s">
        <v>124</v>
      </c>
      <c r="D77" s="12" t="s">
        <v>21</v>
      </c>
      <c r="E77" s="11">
        <v>0.21</v>
      </c>
      <c r="F77" s="13">
        <v>229.41</v>
      </c>
      <c r="G77" s="14">
        <f t="shared" si="1"/>
        <v>48.18</v>
      </c>
    </row>
    <row r="78" spans="1:7" ht="12.9" customHeight="1" x14ac:dyDescent="0.3">
      <c r="A78" s="9">
        <v>6</v>
      </c>
      <c r="B78" s="10" t="s">
        <v>125</v>
      </c>
      <c r="C78" s="15" t="s">
        <v>126</v>
      </c>
      <c r="D78" s="12" t="s">
        <v>21</v>
      </c>
      <c r="E78" s="11">
        <v>0.21</v>
      </c>
      <c r="F78" s="13">
        <v>62.99</v>
      </c>
      <c r="G78" s="14">
        <f t="shared" si="1"/>
        <v>13.23</v>
      </c>
    </row>
    <row r="79" spans="1:7" ht="12.9" customHeight="1" x14ac:dyDescent="0.3">
      <c r="A79" s="9">
        <v>7</v>
      </c>
      <c r="B79" s="10" t="s">
        <v>127</v>
      </c>
      <c r="C79" s="15" t="s">
        <v>128</v>
      </c>
      <c r="D79" s="12" t="s">
        <v>21</v>
      </c>
      <c r="E79" s="11">
        <v>0.21</v>
      </c>
      <c r="F79" s="13">
        <v>122.24</v>
      </c>
      <c r="G79" s="14">
        <f t="shared" si="1"/>
        <v>25.67</v>
      </c>
    </row>
    <row r="80" spans="1:7" ht="22.75" customHeight="1" x14ac:dyDescent="0.3">
      <c r="A80" s="9">
        <v>8</v>
      </c>
      <c r="B80" s="10" t="s">
        <v>129</v>
      </c>
      <c r="C80" s="15" t="s">
        <v>130</v>
      </c>
      <c r="D80" s="12" t="s">
        <v>21</v>
      </c>
      <c r="E80" s="11">
        <v>0.21</v>
      </c>
      <c r="F80" s="13">
        <v>110.16</v>
      </c>
      <c r="G80" s="14">
        <f t="shared" si="1"/>
        <v>23.13</v>
      </c>
    </row>
    <row r="81" spans="1:7" x14ac:dyDescent="0.3">
      <c r="A81" s="7"/>
      <c r="B81" s="8"/>
      <c r="C81" s="16" t="s">
        <v>131</v>
      </c>
      <c r="D81" s="16"/>
      <c r="E81" s="16"/>
      <c r="F81" s="17"/>
      <c r="G81" s="18">
        <f>SUM(G73:G80)</f>
        <v>301.66999999999996</v>
      </c>
    </row>
    <row r="82" spans="1:7" x14ac:dyDescent="0.3">
      <c r="A82" s="5"/>
      <c r="B82" s="5" t="s">
        <v>132</v>
      </c>
      <c r="C82" s="5"/>
      <c r="D82" s="5"/>
      <c r="E82" s="5"/>
      <c r="F82" s="6"/>
      <c r="G82" s="44">
        <f>SUM(G19,G25,G31,G37,G43,G46,G49,G53,G58,G61,G71,G81)</f>
        <v>13761.02</v>
      </c>
    </row>
    <row r="83" spans="1:7" x14ac:dyDescent="0.3">
      <c r="A83" s="20"/>
      <c r="B83" s="16"/>
      <c r="C83" s="16" t="s">
        <v>133</v>
      </c>
      <c r="D83" s="16" t="s">
        <v>134</v>
      </c>
      <c r="E83" s="16"/>
      <c r="F83" s="17"/>
      <c r="G83" s="18">
        <f>ROUND(G82*0.21,2)</f>
        <v>2889.81</v>
      </c>
    </row>
    <row r="84" spans="1:7" x14ac:dyDescent="0.3">
      <c r="A84" s="16"/>
      <c r="B84" s="16" t="s">
        <v>135</v>
      </c>
      <c r="C84" s="16"/>
      <c r="D84" s="16"/>
      <c r="E84" s="16"/>
      <c r="F84" s="17"/>
      <c r="G84" s="18">
        <f>G82+G83</f>
        <v>16650.830000000002</v>
      </c>
    </row>
    <row r="85" spans="1:7" x14ac:dyDescent="0.3">
      <c r="A85" s="39"/>
      <c r="B85" s="39"/>
      <c r="C85" s="39"/>
      <c r="D85" s="39"/>
      <c r="E85" s="39"/>
      <c r="F85" s="40"/>
      <c r="G85" s="40"/>
    </row>
    <row r="86" spans="1:7" x14ac:dyDescent="0.3">
      <c r="A86" s="39"/>
      <c r="B86" s="39"/>
      <c r="C86" s="39"/>
      <c r="D86" s="39"/>
      <c r="E86" s="39"/>
      <c r="F86" s="40"/>
      <c r="G86" s="40"/>
    </row>
    <row r="88" spans="1:7" ht="15" x14ac:dyDescent="0.35">
      <c r="B88" s="36" t="s">
        <v>137</v>
      </c>
      <c r="C88" s="36"/>
      <c r="D88" s="36"/>
      <c r="E88" s="36" t="s">
        <v>138</v>
      </c>
      <c r="F88" s="37"/>
      <c r="G88" s="1"/>
    </row>
    <row r="89" spans="1:7" ht="15.45" x14ac:dyDescent="0.4">
      <c r="B89" s="33" t="s">
        <v>139</v>
      </c>
      <c r="C89" s="34"/>
      <c r="D89" s="34"/>
      <c r="E89" s="34" t="s">
        <v>142</v>
      </c>
      <c r="F89" s="35"/>
      <c r="G89" s="1"/>
    </row>
    <row r="90" spans="1:7" ht="15.45" x14ac:dyDescent="0.4">
      <c r="B90" s="33" t="s">
        <v>140</v>
      </c>
      <c r="C90" s="34"/>
      <c r="D90" s="34"/>
      <c r="E90" s="34"/>
      <c r="F90" s="35"/>
      <c r="G90" s="1"/>
    </row>
    <row r="91" spans="1:7" ht="15.45" x14ac:dyDescent="0.4">
      <c r="B91" s="33"/>
      <c r="C91" s="34"/>
      <c r="D91" s="34"/>
      <c r="E91" s="34"/>
      <c r="F91" s="35"/>
      <c r="G91" s="1"/>
    </row>
    <row r="92" spans="1:7" ht="15.45" x14ac:dyDescent="0.4">
      <c r="B92" s="33" t="s">
        <v>141</v>
      </c>
      <c r="C92" s="34"/>
      <c r="D92" s="34"/>
      <c r="E92" s="34" t="s">
        <v>143</v>
      </c>
      <c r="F92" s="35"/>
      <c r="G92" s="1"/>
    </row>
    <row r="93" spans="1:7" ht="15" x14ac:dyDescent="0.35">
      <c r="B93" s="41"/>
      <c r="C93" s="41"/>
      <c r="D93" s="41"/>
      <c r="E93" s="41"/>
      <c r="F93" s="42"/>
      <c r="G93" s="1"/>
    </row>
    <row r="94" spans="1:7" ht="15" x14ac:dyDescent="0.35">
      <c r="B94" s="41"/>
      <c r="C94" s="41"/>
      <c r="D94" s="41"/>
      <c r="E94" s="41"/>
      <c r="F94" s="41"/>
      <c r="G94" s="1"/>
    </row>
    <row r="95" spans="1:7" x14ac:dyDescent="0.3">
      <c r="F95" s="1"/>
      <c r="G95" s="1"/>
    </row>
    <row r="96" spans="1:7" x14ac:dyDescent="0.3">
      <c r="F96" s="1"/>
      <c r="G96" s="1"/>
    </row>
  </sheetData>
  <mergeCells count="16">
    <mergeCell ref="C4:F4"/>
    <mergeCell ref="C5:E5"/>
    <mergeCell ref="F11:F12"/>
    <mergeCell ref="G11:G12"/>
    <mergeCell ref="A10:B10"/>
    <mergeCell ref="A11:A12"/>
    <mergeCell ref="B11:B12"/>
    <mergeCell ref="C11:C12"/>
    <mergeCell ref="D11:D12"/>
    <mergeCell ref="E11:E12"/>
    <mergeCell ref="A7:B7"/>
    <mergeCell ref="C7:G7"/>
    <mergeCell ref="A8:B8"/>
    <mergeCell ref="C8:G8"/>
    <mergeCell ref="A9:B9"/>
    <mergeCell ref="C9:G9"/>
  </mergeCells>
  <pageMargins left="0.7" right="0.7" top="0.75" bottom="0.75" header="0.3" footer="0.3"/>
  <pageSetup scale="62" fitToHeight="0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Nežinomas autorius</dc:creator>
  <cp:lastModifiedBy>Windows User</cp:lastModifiedBy>
  <cp:lastPrinted>2024-07-29T05:05:53Z</cp:lastPrinted>
  <dcterms:created xsi:type="dcterms:W3CDTF">2024-07-17T10:57:31Z</dcterms:created>
  <dcterms:modified xsi:type="dcterms:W3CDTF">2024-07-29T05:06:36Z</dcterms:modified>
</cp:coreProperties>
</file>