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AV\Desktop\2024(_0_05)\24(_05)\Pirkimas  713988 - 713988 - Vienkartinės medicinos pagalbos priemonės chirurgijai sistemos, elektrodai, biopsinės adatos, talpos ir kitos (8555)\"/>
    </mc:Choice>
  </mc:AlternateContent>
  <xr:revisionPtr revIDLastSave="0" documentId="13_ncr:1_{05E6AAD5-9A10-4446-B572-32ECE91540CB}" xr6:coauthVersionLast="47" xr6:coauthVersionMax="47" xr10:uidLastSave="{00000000-0000-0000-0000-000000000000}"/>
  <bookViews>
    <workbookView xWindow="-120" yWindow="-120" windowWidth="29040" windowHeight="17520" xr2:uid="{FB5D3C5E-92BC-40E0-A4D4-24B6B61CC972}"/>
  </bookViews>
  <sheets>
    <sheet name="T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2" i="1" l="1"/>
  <c r="L24" i="1" s="1"/>
  <c r="L23" i="1" s="1"/>
  <c r="L26" i="1"/>
  <c r="L28" i="1"/>
  <c r="L27" i="1" s="1"/>
  <c r="L30" i="1"/>
  <c r="L31" i="1"/>
  <c r="L21" i="1"/>
  <c r="L25" i="1"/>
  <c r="L32" i="1" l="1"/>
  <c r="L34" i="1" s="1"/>
  <c r="L33" i="1" s="1"/>
  <c r="O21" i="1"/>
  <c r="O25" i="1"/>
  <c r="O30" i="1"/>
  <c r="O31" i="1"/>
  <c r="P31" i="1" l="1"/>
  <c r="P30" i="1"/>
  <c r="P25" i="1"/>
  <c r="Q25" i="1" s="1"/>
  <c r="P21" i="1"/>
  <c r="Q21" i="1" s="1"/>
  <c r="Q31" i="1" l="1"/>
  <c r="P32" i="1"/>
  <c r="Q30" i="1"/>
  <c r="Q34" i="1" l="1"/>
</calcChain>
</file>

<file path=xl/sharedStrings.xml><?xml version="1.0" encoding="utf-8"?>
<sst xmlns="http://schemas.openxmlformats.org/spreadsheetml/2006/main" count="64" uniqueCount="55">
  <si>
    <t>BPVŽ kodas</t>
  </si>
  <si>
    <t>Pirkimo dalies pavadinimas</t>
  </si>
  <si>
    <t>Charakteristikos, reikalavimai</t>
  </si>
  <si>
    <t>Mato vienetas</t>
  </si>
  <si>
    <t>33141000-0</t>
  </si>
  <si>
    <t>vnt.</t>
  </si>
  <si>
    <t>Sistema-pompa Nr.1</t>
  </si>
  <si>
    <t>Infuzinė sistema-pompa tinkanti automatiniam švirkštui „CT injektor Ulrich Ohio XD2004". Vienkartinė, sterili. Nepriklausomos laboratorijos patvirtinimas ( pažyma), jog siūlomos linijos išbandytos ir tinka darbui su nurodyto tipo švirkštu.</t>
  </si>
  <si>
    <t>Sistema-pompa Nr.2</t>
  </si>
  <si>
    <t>Infuzinė sistema-pompa tinkanti automatiniam švirkštui „Ulrich INJECT CT motion". Vienkartinė, sterili, su slėgio davikliu ir jame integruotu dalelių filtru, su krypties vožtuvu. Nepriklausomos laboratorijos patvirtinimas ( pažyma), jog siūlomos linijos išbandytos ir tinka darbui su nurodyto tipo švirkštu.</t>
  </si>
  <si>
    <t>Priemonės prie Medtron Accutron HP injektoriaus</t>
  </si>
  <si>
    <t>190.1</t>
  </si>
  <si>
    <t>33141310-6</t>
  </si>
  <si>
    <t>Švirkštas</t>
  </si>
  <si>
    <t>Vienkartinis, sterilus švirkštas 200ml su pritraukimo vamzdeliu. Pateikti nepriklausomos laboratorijos patvirtinimą, kad siūloma priemonė tinkama naudoti su numatytu injektoriumi.</t>
  </si>
  <si>
    <t>190.2</t>
  </si>
  <si>
    <t>Linija paciento</t>
  </si>
  <si>
    <t>Vienkartinė, sterili,  ≥ 118 cm ilgio, turi atlaikyti ≥ 1200 psi spaudimą. Pateikti nepriklausomos laboratorijos patvirtinimą, kad siūloma priemonė tinkama naudoti su numatytu injektoriumi.</t>
  </si>
  <si>
    <t>69.1</t>
  </si>
  <si>
    <t>69.2</t>
  </si>
  <si>
    <t>Pirkimo dalies Nr.</t>
  </si>
  <si>
    <t>Preliminarus kiekis (24 mėn.)</t>
  </si>
  <si>
    <t xml:space="preserve">SPS 1 priedas </t>
  </si>
  <si>
    <t xml:space="preserve">TECHNINĖ SPECIFIKACIJA </t>
  </si>
  <si>
    <t>1. Prekių kokybė, žymėjimas, informacija vartotojui turi atitikti Tarybos Direktyvos 93/42/EEB ir/ar MDR (ES) 2017/745 reglamento reikalavimus.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Tiekėjas kartu su pasiūlymu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</si>
  <si>
    <t xml:space="preserve">Bendrijei reikalavimai: </t>
  </si>
  <si>
    <r>
      <t xml:space="preserve">Firminis priemonių pavadinimas, gamintojas, priemonės kodas gamintojo kataloge (jeigu gamintojas turi savo prekių katalogą) </t>
    </r>
    <r>
      <rPr>
        <b/>
        <sz val="10"/>
        <color rgb="FFFF0000"/>
        <rFont val="Times New Roman"/>
        <family val="1"/>
        <charset val="186"/>
      </rPr>
      <t xml:space="preserve">Pildo tiekėjas </t>
    </r>
  </si>
  <si>
    <r>
      <t xml:space="preserve">Siūloma parametro reikšmė 
(Failo, dokumento pavadinimas ir puslapio Nr., pažymintis vietą, kurioje yra siūlomus techninius parametrus patvirtinantys dokumentai, nuoroda į gamintojo interneto tinklalapį (jei toks yra), nuoroda turi būti tiksli į konkrečią prekę) </t>
    </r>
    <r>
      <rPr>
        <b/>
        <sz val="10"/>
        <color rgb="FFFF0000"/>
        <rFont val="Times New Roman"/>
        <family val="1"/>
        <charset val="186"/>
      </rPr>
      <t xml:space="preserve">Pildo tiekėjas </t>
    </r>
  </si>
  <si>
    <t>Vieno mato vnt. kaina, EUR be PVM</t>
  </si>
  <si>
    <t xml:space="preserve">PVM tarifas proc. </t>
  </si>
  <si>
    <t>Bendra suma, Eur be PVM</t>
  </si>
  <si>
    <t>Numatoma vieno mato vnt. kaina, EUR su PVM</t>
  </si>
  <si>
    <t>Maksimali planuojama pirkimo daliai skirtų lėšų suma, Eur su PVM</t>
  </si>
  <si>
    <t>Numatoma vieno mato vnt. kaina, EUR be PVM</t>
  </si>
  <si>
    <t>Maksimali planuojama pirkimo daliai skirtų lėšų suma, Eur be PVM</t>
  </si>
  <si>
    <t>PVM suma, Eur</t>
  </si>
  <si>
    <t>Bendra pasiūlymo 43 pirkimo daliai kaina EUR be PVM</t>
  </si>
  <si>
    <t>Bendra pasiūlymo 69 pirkimo daliai kaina EUR be PVM</t>
  </si>
  <si>
    <t>PLANUOJAMA</t>
  </si>
  <si>
    <t>Viso 69 p. d.:</t>
  </si>
  <si>
    <t>Eil. Nr. pagal vykdytą rinkos konsultaciją (CVP IS Nr. 705885)</t>
  </si>
  <si>
    <t>Bendra pasiūlymo 42 pirkimo daliai kaina EUR su PVM</t>
  </si>
  <si>
    <t>Bendra pasiūlymo 43 pirkimo daliai kaina EUR su PVM</t>
  </si>
  <si>
    <t>Bendra pasiūlymo 69 pirkimo daliai kaina EUR su PVM</t>
  </si>
  <si>
    <r>
      <rPr>
        <b/>
        <i/>
        <u/>
        <sz val="11"/>
        <color rgb="FFFF0000"/>
        <rFont val="Times New Roman"/>
        <family val="1"/>
        <charset val="186"/>
      </rPr>
      <t>Pastaba</t>
    </r>
    <r>
      <rPr>
        <b/>
        <i/>
        <u/>
        <sz val="11"/>
        <rFont val="Times New Roman"/>
        <family val="1"/>
        <charset val="186"/>
      </rPr>
      <t>:</t>
    </r>
    <r>
      <rPr>
        <b/>
        <i/>
        <sz val="11"/>
        <rFont val="Times New Roman"/>
        <family val="1"/>
        <charset val="186"/>
      </rPr>
      <t xml:space="preserve"> Visos kainos turi būti nurodytos dviejų skaičių po kablelio tikslumu (</t>
    </r>
    <r>
      <rPr>
        <b/>
        <i/>
        <u/>
        <sz val="11"/>
        <rFont val="Times New Roman"/>
        <family val="1"/>
        <charset val="186"/>
      </rPr>
      <t>t. y. suapvalintos iki šimtųjų skaičiaus dalių</t>
    </r>
    <r>
      <rPr>
        <b/>
        <i/>
        <sz val="11"/>
        <rFont val="Times New Roman"/>
        <family val="1"/>
        <charset val="186"/>
      </rPr>
      <t xml:space="preserve">). </t>
    </r>
  </si>
  <si>
    <t>"VIENKARTINĖS MEDICINOS PAGALBOS PRIEMONĖS CHIRURGIJAI: SISTEMOS, ELEKTRODAI, BIOPSINĖS ADATOS, TALPOS IR KITOS (8555)"</t>
  </si>
  <si>
    <t>MEDTRON AG, 316025-000</t>
  </si>
  <si>
    <t>MEDTRON AG, 315129-000</t>
  </si>
  <si>
    <t>Vienkartinis, sterilus švirkštas 200ml su pritraukimo vamzdeliu. Injektoriaus gamintojo originali vienkartinė priemonė skirta naudoti su Accutron HP injektoriumi. (Techninis aprašas 1-2 psl.)</t>
  </si>
  <si>
    <t>Vienkartinė, sterili,  120cm ilgio, atlaiko 1200 psi spaudimą. Injektoriaus gamintojo originali vienkartinė priemonė skirta naudoti su Accutron HP injektoriumi.(Techninis aprašas 3-4 psl.)</t>
  </si>
  <si>
    <t xml:space="preserve">ulrich medical, XD 2020 </t>
  </si>
  <si>
    <t>ulrich medical, XD 8151</t>
  </si>
  <si>
    <t>failas XD2020_XD8003 UM_ENG_LT.pdf, 1-2 psl.</t>
  </si>
  <si>
    <t>Infuzinė sistema-pompa tinkanti automatiniam švirkštui „CT injektor Ulrich Ohio XD2004". Vienkartinė, sterili. Švirkšto gamintojo pažyma, jog siūlomos linijos išbandytos ir tinka darbui su nurodyto tipo švirkštu.; failas XD2020_XD8003 UM_ENG_LT.pdf; 1-2 psl.</t>
  </si>
  <si>
    <t>Infuzinė sistema-pompa tinkanti automatiniam švirkštui „Ulrich INJECT CT motion". Vienkartinė, sterili, su slėgio davikliu ir jame integruotu dalelių filtru, su krypties vožtuvu. Šviršto gamintojo pažyma, jog siūlomos linijos išbandytos ir tinka darbui su nurodyto tipo švirkštu; failas Siurblio vamzd. linija_XD800x.pdf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</si>
</sst>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186"/>
      <scheme val="minor"/>
    </font>
    <font>
      <b/>
      <sz val="11"/>
      <color theme="1"/>
      <name val="Times New Roman"/>
      <family val="1"/>
      <charset val="186"/>
    </font>
    <font>
      <b/>
      <sz val="10"/>
      <name val="Times New Roman"/>
      <family val="1"/>
      <charset val="186"/>
    </font>
    <font>
      <sz val="11"/>
      <color theme="1"/>
      <name val="Times New Roman"/>
      <family val="1"/>
      <charset val="186"/>
    </font>
    <font>
      <sz val="11"/>
      <color rgb="FF000000"/>
      <name val="Times New Roman"/>
      <family val="1"/>
      <charset val="186"/>
    </font>
    <font>
      <b/>
      <sz val="10"/>
      <color theme="1"/>
      <name val="Times New Roman"/>
      <family val="1"/>
      <charset val="186"/>
    </font>
    <font>
      <b/>
      <sz val="10"/>
      <color rgb="FFFF0000"/>
      <name val="Times New Roman"/>
      <family val="1"/>
      <charset val="186"/>
    </font>
    <font>
      <b/>
      <i/>
      <u/>
      <sz val="11"/>
      <color rgb="FFFF0000"/>
      <name val="Times New Roman"/>
      <family val="1"/>
      <charset val="186"/>
    </font>
    <font>
      <b/>
      <i/>
      <sz val="11"/>
      <name val="Times New Roman"/>
      <family val="1"/>
      <charset val="186"/>
    </font>
    <font>
      <b/>
      <sz val="11"/>
      <color theme="1"/>
      <name val="Calibri"/>
      <family val="2"/>
      <charset val="186"/>
      <scheme val="minor"/>
    </font>
    <font>
      <b/>
      <sz val="11"/>
      <name val="Times New Roman"/>
      <family val="1"/>
      <charset val="186"/>
    </font>
    <font>
      <sz val="11"/>
      <name val="Times New Roman"/>
      <family val="1"/>
      <charset val="186"/>
    </font>
    <font>
      <b/>
      <i/>
      <u/>
      <sz val="11"/>
      <name val="Times New Roman"/>
      <family val="1"/>
      <charset val="186"/>
    </font>
    <font>
      <sz val="11"/>
      <color rgb="FFFF0000"/>
      <name val="Calibri"/>
      <family val="2"/>
      <charset val="186"/>
      <scheme val="minor"/>
    </font>
    <font>
      <sz val="11"/>
      <color rgb="FFFF0000"/>
      <name val="Times New Roman"/>
      <family val="1"/>
      <charset val="186"/>
    </font>
    <font>
      <b/>
      <sz val="11"/>
      <name val="Times New Roman"/>
      <family val="1"/>
    </font>
    <font>
      <b/>
      <sz val="11"/>
      <color rgb="FF000000"/>
      <name val="Times New Roman"/>
      <family val="1"/>
    </font>
  </fonts>
  <fills count="6">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1">
    <xf numFmtId="0" fontId="0" fillId="0" borderId="0" xfId="0"/>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xf>
    <xf numFmtId="0" fontId="3" fillId="0" borderId="1" xfId="0" applyFont="1" applyBorder="1" applyAlignment="1">
      <alignment horizontal="center" vertical="top" wrapText="1"/>
    </xf>
    <xf numFmtId="0" fontId="3" fillId="0" borderId="1" xfId="0" applyFont="1" applyBorder="1" applyAlignment="1">
      <alignment horizontal="center" vertical="center"/>
    </xf>
    <xf numFmtId="0" fontId="4" fillId="0" borderId="1" xfId="0" applyFont="1" applyBorder="1" applyAlignment="1">
      <alignment vertical="top" wrapText="1"/>
    </xf>
    <xf numFmtId="0" fontId="3" fillId="0" borderId="0" xfId="0" applyFont="1" applyAlignment="1">
      <alignment horizontal="left" vertical="top"/>
    </xf>
    <xf numFmtId="0" fontId="3" fillId="0" borderId="0" xfId="0" applyFont="1"/>
    <xf numFmtId="4" fontId="3" fillId="0" borderId="0" xfId="0" applyNumberFormat="1" applyFont="1"/>
    <xf numFmtId="2" fontId="3" fillId="0" borderId="0" xfId="0" applyNumberFormat="1" applyFont="1" applyAlignment="1">
      <alignment horizontal="center" vertical="center"/>
    </xf>
    <xf numFmtId="0" fontId="3" fillId="0" borderId="0" xfId="0" applyFont="1" applyAlignment="1">
      <alignment horizontal="left" vertical="top" wrapText="1"/>
    </xf>
    <xf numFmtId="0" fontId="4" fillId="0" borderId="0" xfId="0" applyFont="1" applyAlignment="1">
      <alignment horizontal="center" vertical="top"/>
    </xf>
    <xf numFmtId="0" fontId="4" fillId="0" borderId="0" xfId="0" applyFont="1" applyAlignment="1">
      <alignment vertical="top"/>
    </xf>
    <xf numFmtId="2" fontId="0" fillId="0" borderId="0" xfId="0" applyNumberFormat="1"/>
    <xf numFmtId="2" fontId="3" fillId="0" borderId="0" xfId="0" applyNumberFormat="1" applyFont="1"/>
    <xf numFmtId="4" fontId="4"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xf>
    <xf numFmtId="2" fontId="2" fillId="4" borderId="2"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2" fontId="11" fillId="4" borderId="1" xfId="0" applyNumberFormat="1" applyFont="1" applyFill="1" applyBorder="1" applyAlignment="1">
      <alignment horizontal="center" vertical="center"/>
    </xf>
    <xf numFmtId="1" fontId="11" fillId="4" borderId="1" xfId="0" applyNumberFormat="1" applyFont="1" applyFill="1" applyBorder="1" applyAlignment="1">
      <alignment horizontal="center" vertical="center"/>
    </xf>
    <xf numFmtId="2" fontId="10" fillId="4" borderId="1" xfId="0" applyNumberFormat="1" applyFont="1" applyFill="1" applyBorder="1" applyAlignment="1">
      <alignment horizontal="center" vertical="center"/>
    </xf>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xf>
    <xf numFmtId="0" fontId="3" fillId="5" borderId="1" xfId="0" applyFont="1" applyFill="1" applyBorder="1" applyAlignment="1">
      <alignment horizontal="center" vertical="top" wrapText="1"/>
    </xf>
    <xf numFmtId="0" fontId="3" fillId="5" borderId="1" xfId="0" applyFont="1" applyFill="1" applyBorder="1" applyAlignment="1">
      <alignment horizontal="center" vertical="center"/>
    </xf>
    <xf numFmtId="2" fontId="3" fillId="5" borderId="1" xfId="0" applyNumberFormat="1" applyFont="1" applyFill="1" applyBorder="1" applyAlignment="1">
      <alignment horizontal="center" vertical="center"/>
    </xf>
    <xf numFmtId="1" fontId="3" fillId="5" borderId="1" xfId="0" applyNumberFormat="1" applyFont="1" applyFill="1" applyBorder="1" applyAlignment="1">
      <alignment horizontal="center" vertical="center"/>
    </xf>
    <xf numFmtId="4" fontId="4" fillId="5" borderId="1" xfId="0" applyNumberFormat="1" applyFont="1" applyFill="1" applyBorder="1" applyAlignment="1">
      <alignment horizontal="center" vertical="center" wrapText="1"/>
    </xf>
    <xf numFmtId="2" fontId="11" fillId="5" borderId="1" xfId="0" applyNumberFormat="1" applyFont="1" applyFill="1" applyBorder="1" applyAlignment="1">
      <alignment horizontal="center" vertical="center"/>
    </xf>
    <xf numFmtId="1" fontId="11" fillId="5" borderId="1" xfId="0" applyNumberFormat="1" applyFont="1" applyFill="1" applyBorder="1" applyAlignment="1">
      <alignment horizontal="center" vertical="center"/>
    </xf>
    <xf numFmtId="0" fontId="0" fillId="5" borderId="0" xfId="0" applyFill="1"/>
    <xf numFmtId="0" fontId="14" fillId="0" borderId="1" xfId="0" applyFont="1" applyBorder="1" applyAlignment="1">
      <alignment horizontal="left" vertical="top"/>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vertical="top" wrapText="1"/>
    </xf>
    <xf numFmtId="0" fontId="14" fillId="0" borderId="1" xfId="0" applyFont="1" applyBorder="1" applyAlignment="1">
      <alignment horizontal="center" vertical="center"/>
    </xf>
    <xf numFmtId="49" fontId="14" fillId="0" borderId="1" xfId="0" applyNumberFormat="1" applyFont="1" applyBorder="1" applyAlignment="1">
      <alignment horizontal="center" vertical="center"/>
    </xf>
    <xf numFmtId="2" fontId="14" fillId="0" borderId="1" xfId="0" applyNumberFormat="1" applyFont="1" applyBorder="1" applyAlignment="1">
      <alignment horizontal="center" vertical="center"/>
    </xf>
    <xf numFmtId="1" fontId="14" fillId="0" borderId="1" xfId="0" applyNumberFormat="1" applyFont="1" applyBorder="1" applyAlignment="1">
      <alignment horizontal="center" vertical="center"/>
    </xf>
    <xf numFmtId="4" fontId="14" fillId="0" borderId="1" xfId="0" applyNumberFormat="1" applyFont="1" applyBorder="1" applyAlignment="1">
      <alignment horizontal="center" vertical="center" wrapText="1"/>
    </xf>
    <xf numFmtId="2" fontId="14" fillId="4" borderId="1" xfId="0" applyNumberFormat="1" applyFont="1" applyFill="1" applyBorder="1" applyAlignment="1">
      <alignment horizontal="center" vertical="center"/>
    </xf>
    <xf numFmtId="1" fontId="14" fillId="4" borderId="1" xfId="0" applyNumberFormat="1" applyFont="1" applyFill="1" applyBorder="1" applyAlignment="1">
      <alignment horizontal="center" vertical="center"/>
    </xf>
    <xf numFmtId="0" fontId="13" fillId="0" borderId="0" xfId="0" applyFont="1"/>
    <xf numFmtId="2" fontId="15" fillId="4" borderId="1" xfId="0" applyNumberFormat="1" applyFont="1" applyFill="1" applyBorder="1" applyAlignment="1">
      <alignment horizontal="center" vertical="center"/>
    </xf>
    <xf numFmtId="4" fontId="16" fillId="0" borderId="1" xfId="0" applyNumberFormat="1" applyFont="1" applyBorder="1" applyAlignment="1">
      <alignment horizontal="center" vertical="center" wrapText="1"/>
    </xf>
    <xf numFmtId="0" fontId="3" fillId="5" borderId="1" xfId="0" applyFont="1" applyFill="1" applyBorder="1" applyAlignment="1">
      <alignment horizontal="center" vertical="center" wrapText="1"/>
    </xf>
    <xf numFmtId="2" fontId="10" fillId="4" borderId="6" xfId="0" applyNumberFormat="1" applyFont="1" applyFill="1" applyBorder="1" applyAlignment="1">
      <alignment horizontal="right" vertical="center" wrapText="1"/>
    </xf>
    <xf numFmtId="0" fontId="0" fillId="0" borderId="7" xfId="0" applyBorder="1" applyAlignment="1">
      <alignment horizontal="right" vertical="center" wrapText="1"/>
    </xf>
    <xf numFmtId="0" fontId="0" fillId="0" borderId="2" xfId="0" applyBorder="1" applyAlignment="1">
      <alignment vertical="center" wrapText="1"/>
    </xf>
    <xf numFmtId="0" fontId="3" fillId="0" borderId="0" xfId="0" applyFont="1" applyAlignment="1">
      <alignment horizontal="right" wrapText="1"/>
    </xf>
    <xf numFmtId="0" fontId="1" fillId="0" borderId="0" xfId="0" applyFont="1" applyAlignment="1">
      <alignment horizontal="center" wrapText="1"/>
    </xf>
    <xf numFmtId="0" fontId="0" fillId="0" borderId="0" xfId="0" applyAlignment="1">
      <alignment wrapText="1"/>
    </xf>
    <xf numFmtId="0" fontId="1" fillId="3" borderId="5" xfId="0" applyFont="1" applyFill="1" applyBorder="1" applyAlignment="1">
      <alignment wrapText="1"/>
    </xf>
    <xf numFmtId="0" fontId="1" fillId="3" borderId="0" xfId="0" applyFont="1" applyFill="1" applyAlignment="1">
      <alignment wrapText="1"/>
    </xf>
    <xf numFmtId="0" fontId="3" fillId="3" borderId="5" xfId="0" applyFont="1" applyFill="1" applyBorder="1" applyAlignment="1">
      <alignment vertical="top" wrapText="1"/>
    </xf>
    <xf numFmtId="0" fontId="3" fillId="3" borderId="0" xfId="0" applyFont="1" applyFill="1" applyAlignment="1">
      <alignment vertical="top" wrapText="1"/>
    </xf>
    <xf numFmtId="0" fontId="5" fillId="0" borderId="1" xfId="0" applyFont="1" applyBorder="1" applyAlignment="1">
      <alignment horizontal="center" vertical="center" wrapText="1"/>
    </xf>
    <xf numFmtId="0" fontId="10" fillId="4" borderId="1" xfId="0" applyFont="1" applyFill="1" applyBorder="1" applyAlignment="1">
      <alignment horizontal="center" wrapText="1"/>
    </xf>
    <xf numFmtId="0" fontId="8" fillId="0" borderId="0" xfId="0" applyFont="1" applyAlignment="1">
      <alignment wrapText="1"/>
    </xf>
    <xf numFmtId="0" fontId="3" fillId="0" borderId="0" xfId="0" applyFont="1" applyAlignment="1">
      <alignment horizontal="left" vertical="top" wrapText="1"/>
    </xf>
    <xf numFmtId="0" fontId="5"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3" xfId="0" applyFont="1" applyBorder="1" applyAlignment="1">
      <alignment horizontal="center" vertical="center" wrapText="1"/>
    </xf>
    <xf numFmtId="0" fontId="1" fillId="2" borderId="6" xfId="0" applyFont="1" applyFill="1" applyBorder="1" applyAlignment="1">
      <alignment horizontal="right" vertical="top" wrapText="1"/>
    </xf>
    <xf numFmtId="0" fontId="9" fillId="2" borderId="7" xfId="0" applyFont="1" applyFill="1" applyBorder="1" applyAlignment="1">
      <alignment horizontal="right" wrapText="1"/>
    </xf>
    <xf numFmtId="0" fontId="9" fillId="2" borderId="2" xfId="0" applyFont="1" applyFill="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E47A9-D1D7-40AB-B470-8313417A7675}">
  <sheetPr>
    <pageSetUpPr fitToPage="1"/>
  </sheetPr>
  <dimension ref="A1:Q69"/>
  <sheetViews>
    <sheetView tabSelected="1" topLeftCell="A20" zoomScale="69" zoomScaleNormal="69" workbookViewId="0">
      <selection activeCell="E36" sqref="E36"/>
    </sheetView>
  </sheetViews>
  <sheetFormatPr defaultColWidth="8.85546875" defaultRowHeight="15" x14ac:dyDescent="0.25"/>
  <cols>
    <col min="2" max="2" width="8.85546875" style="8" customWidth="1"/>
    <col min="3" max="3" width="13.7109375" customWidth="1"/>
    <col min="4" max="4" width="28.42578125" customWidth="1"/>
    <col min="5" max="5" width="100" customWidth="1"/>
    <col min="7" max="7" width="12.42578125" customWidth="1"/>
    <col min="8" max="8" width="26.28515625" customWidth="1"/>
    <col min="9" max="9" width="31.28515625" customWidth="1"/>
    <col min="10" max="10" width="10.42578125" customWidth="1"/>
    <col min="12" max="12" width="14.5703125" customWidth="1"/>
    <col min="13" max="13" width="10.42578125" style="15" customWidth="1"/>
    <col min="15" max="15" width="10.28515625" hidden="1" customWidth="1"/>
    <col min="16" max="16" width="14.85546875" customWidth="1"/>
    <col min="17" max="17" width="13.7109375" customWidth="1"/>
    <col min="19" max="19" width="53.42578125" customWidth="1"/>
  </cols>
  <sheetData>
    <row r="1" spans="1:17" x14ac:dyDescent="0.25">
      <c r="A1" s="54" t="s">
        <v>22</v>
      </c>
      <c r="B1" s="54"/>
      <c r="C1" s="54"/>
      <c r="D1" s="54"/>
      <c r="E1" s="54"/>
      <c r="F1" s="54"/>
      <c r="G1" s="54"/>
      <c r="H1" s="54"/>
      <c r="I1" s="54"/>
      <c r="J1" s="54"/>
      <c r="K1" s="54"/>
      <c r="L1" s="54"/>
      <c r="M1" s="54"/>
      <c r="N1" s="54"/>
      <c r="O1" s="54"/>
      <c r="P1" s="54"/>
      <c r="Q1" s="54"/>
    </row>
    <row r="2" spans="1:17" x14ac:dyDescent="0.25">
      <c r="A2" s="55" t="s">
        <v>23</v>
      </c>
      <c r="B2" s="55"/>
      <c r="C2" s="55"/>
      <c r="D2" s="55"/>
      <c r="E2" s="55"/>
      <c r="F2" s="55"/>
      <c r="G2" s="55"/>
      <c r="H2" s="55"/>
      <c r="I2" s="55"/>
      <c r="J2" s="55"/>
      <c r="K2" s="55"/>
      <c r="L2" s="55"/>
      <c r="M2" s="55"/>
      <c r="N2" s="55"/>
      <c r="O2" s="55"/>
      <c r="P2" s="55"/>
      <c r="Q2" s="55"/>
    </row>
    <row r="3" spans="1:17" x14ac:dyDescent="0.25">
      <c r="A3" s="55" t="s">
        <v>45</v>
      </c>
      <c r="B3" s="55"/>
      <c r="C3" s="55"/>
      <c r="D3" s="55"/>
      <c r="E3" s="55"/>
      <c r="F3" s="55"/>
      <c r="G3" s="55"/>
      <c r="H3" s="55"/>
      <c r="I3" s="55"/>
      <c r="J3" s="55"/>
      <c r="K3" s="55"/>
      <c r="L3" s="55"/>
      <c r="M3" s="55"/>
      <c r="N3" s="55"/>
      <c r="O3" s="55"/>
      <c r="P3" s="55"/>
      <c r="Q3" s="55"/>
    </row>
    <row r="4" spans="1:17" x14ac:dyDescent="0.25">
      <c r="A4" s="56"/>
      <c r="B4" s="56"/>
      <c r="C4" s="56"/>
      <c r="D4" s="56"/>
      <c r="E4" s="56"/>
      <c r="F4" s="56"/>
      <c r="G4" s="56"/>
      <c r="H4" s="56"/>
      <c r="I4" s="56"/>
      <c r="J4" s="56"/>
      <c r="K4" s="56"/>
      <c r="L4" s="56"/>
      <c r="M4" s="56"/>
      <c r="N4" s="56"/>
      <c r="O4" s="56"/>
      <c r="P4" s="56"/>
      <c r="Q4" s="56"/>
    </row>
    <row r="5" spans="1:17" ht="15" customHeight="1" x14ac:dyDescent="0.25">
      <c r="A5" s="57" t="s">
        <v>25</v>
      </c>
      <c r="B5" s="58"/>
      <c r="C5" s="58"/>
      <c r="D5" s="58"/>
      <c r="E5" s="58"/>
      <c r="F5" s="58"/>
      <c r="G5" s="58"/>
      <c r="H5" s="58"/>
      <c r="I5" s="58"/>
      <c r="J5" s="58"/>
      <c r="K5" s="58"/>
      <c r="L5" s="58"/>
      <c r="M5" s="58"/>
      <c r="N5" s="58"/>
      <c r="O5" s="58"/>
      <c r="P5" s="58"/>
      <c r="Q5" s="58"/>
    </row>
    <row r="6" spans="1:17" x14ac:dyDescent="0.25">
      <c r="A6" s="59" t="s">
        <v>24</v>
      </c>
      <c r="B6" s="60"/>
      <c r="C6" s="60"/>
      <c r="D6" s="60"/>
      <c r="E6" s="60"/>
      <c r="F6" s="60"/>
      <c r="G6" s="60"/>
      <c r="H6" s="60"/>
      <c r="I6" s="60"/>
      <c r="J6" s="60"/>
      <c r="K6" s="60"/>
      <c r="L6" s="60"/>
      <c r="M6" s="60"/>
      <c r="N6" s="60"/>
      <c r="O6" s="60"/>
      <c r="P6" s="60"/>
      <c r="Q6" s="60"/>
    </row>
    <row r="7" spans="1:17" x14ac:dyDescent="0.25">
      <c r="A7" s="59"/>
      <c r="B7" s="60"/>
      <c r="C7" s="60"/>
      <c r="D7" s="60"/>
      <c r="E7" s="60"/>
      <c r="F7" s="60"/>
      <c r="G7" s="60"/>
      <c r="H7" s="60"/>
      <c r="I7" s="60"/>
      <c r="J7" s="60"/>
      <c r="K7" s="60"/>
      <c r="L7" s="60"/>
      <c r="M7" s="60"/>
      <c r="N7" s="60"/>
      <c r="O7" s="60"/>
      <c r="P7" s="60"/>
      <c r="Q7" s="60"/>
    </row>
    <row r="8" spans="1:17" x14ac:dyDescent="0.25">
      <c r="A8" s="59"/>
      <c r="B8" s="60"/>
      <c r="C8" s="60"/>
      <c r="D8" s="60"/>
      <c r="E8" s="60"/>
      <c r="F8" s="60"/>
      <c r="G8" s="60"/>
      <c r="H8" s="60"/>
      <c r="I8" s="60"/>
      <c r="J8" s="60"/>
      <c r="K8" s="60"/>
      <c r="L8" s="60"/>
      <c r="M8" s="60"/>
      <c r="N8" s="60"/>
      <c r="O8" s="60"/>
      <c r="P8" s="60"/>
      <c r="Q8" s="60"/>
    </row>
    <row r="9" spans="1:17" x14ac:dyDescent="0.25">
      <c r="A9" s="59"/>
      <c r="B9" s="60"/>
      <c r="C9" s="60"/>
      <c r="D9" s="60"/>
      <c r="E9" s="60"/>
      <c r="F9" s="60"/>
      <c r="G9" s="60"/>
      <c r="H9" s="60"/>
      <c r="I9" s="60"/>
      <c r="J9" s="60"/>
      <c r="K9" s="60"/>
      <c r="L9" s="60"/>
      <c r="M9" s="60"/>
      <c r="N9" s="60"/>
      <c r="O9" s="60"/>
      <c r="P9" s="60"/>
      <c r="Q9" s="60"/>
    </row>
    <row r="10" spans="1:17" x14ac:dyDescent="0.25">
      <c r="A10" s="59"/>
      <c r="B10" s="60"/>
      <c r="C10" s="60"/>
      <c r="D10" s="60"/>
      <c r="E10" s="60"/>
      <c r="F10" s="60"/>
      <c r="G10" s="60"/>
      <c r="H10" s="60"/>
      <c r="I10" s="60"/>
      <c r="J10" s="60"/>
      <c r="K10" s="60"/>
      <c r="L10" s="60"/>
      <c r="M10" s="60"/>
      <c r="N10" s="60"/>
      <c r="O10" s="60"/>
      <c r="P10" s="60"/>
      <c r="Q10" s="60"/>
    </row>
    <row r="11" spans="1:17" x14ac:dyDescent="0.25">
      <c r="A11" s="59"/>
      <c r="B11" s="60"/>
      <c r="C11" s="60"/>
      <c r="D11" s="60"/>
      <c r="E11" s="60"/>
      <c r="F11" s="60"/>
      <c r="G11" s="60"/>
      <c r="H11" s="60"/>
      <c r="I11" s="60"/>
      <c r="J11" s="60"/>
      <c r="K11" s="60"/>
      <c r="L11" s="60"/>
      <c r="M11" s="60"/>
      <c r="N11" s="60"/>
      <c r="O11" s="60"/>
      <c r="P11" s="60"/>
      <c r="Q11" s="60"/>
    </row>
    <row r="12" spans="1:17" x14ac:dyDescent="0.25">
      <c r="A12" s="59"/>
      <c r="B12" s="60"/>
      <c r="C12" s="60"/>
      <c r="D12" s="60"/>
      <c r="E12" s="60"/>
      <c r="F12" s="60"/>
      <c r="G12" s="60"/>
      <c r="H12" s="60"/>
      <c r="I12" s="60"/>
      <c r="J12" s="60"/>
      <c r="K12" s="60"/>
      <c r="L12" s="60"/>
      <c r="M12" s="60"/>
      <c r="N12" s="60"/>
      <c r="O12" s="60"/>
      <c r="P12" s="60"/>
      <c r="Q12" s="60"/>
    </row>
    <row r="13" spans="1:17" x14ac:dyDescent="0.25">
      <c r="A13" s="59"/>
      <c r="B13" s="60"/>
      <c r="C13" s="60"/>
      <c r="D13" s="60"/>
      <c r="E13" s="60"/>
      <c r="F13" s="60"/>
      <c r="G13" s="60"/>
      <c r="H13" s="60"/>
      <c r="I13" s="60"/>
      <c r="J13" s="60"/>
      <c r="K13" s="60"/>
      <c r="L13" s="60"/>
      <c r="M13" s="60"/>
      <c r="N13" s="60"/>
      <c r="O13" s="60"/>
      <c r="P13" s="60"/>
      <c r="Q13" s="60"/>
    </row>
    <row r="14" spans="1:17" x14ac:dyDescent="0.25">
      <c r="A14" s="59"/>
      <c r="B14" s="60"/>
      <c r="C14" s="60"/>
      <c r="D14" s="60"/>
      <c r="E14" s="60"/>
      <c r="F14" s="60"/>
      <c r="G14" s="60"/>
      <c r="H14" s="60"/>
      <c r="I14" s="60"/>
      <c r="J14" s="60"/>
      <c r="K14" s="60"/>
      <c r="L14" s="60"/>
      <c r="M14" s="60"/>
      <c r="N14" s="60"/>
      <c r="O14" s="60"/>
      <c r="P14" s="60"/>
      <c r="Q14" s="60"/>
    </row>
    <row r="15" spans="1:17" x14ac:dyDescent="0.25">
      <c r="B15" s="64"/>
      <c r="C15" s="56"/>
      <c r="D15" s="56"/>
      <c r="E15" s="56"/>
      <c r="F15" s="56"/>
      <c r="G15" s="56"/>
      <c r="H15" s="56"/>
      <c r="I15" s="56"/>
      <c r="J15" s="56"/>
      <c r="K15" s="56"/>
      <c r="L15" s="56"/>
      <c r="M15" s="56"/>
      <c r="N15" s="56"/>
      <c r="O15" s="56"/>
      <c r="P15" s="56"/>
      <c r="Q15" s="56"/>
    </row>
    <row r="16" spans="1:17" x14ac:dyDescent="0.25">
      <c r="A16" s="63" t="s">
        <v>44</v>
      </c>
      <c r="B16" s="63"/>
      <c r="C16" s="63"/>
      <c r="D16" s="63"/>
      <c r="E16" s="63"/>
      <c r="F16" s="63"/>
      <c r="G16" s="63"/>
      <c r="H16" s="63"/>
      <c r="I16" s="63"/>
      <c r="J16" s="63"/>
      <c r="K16" s="63"/>
      <c r="L16" s="63"/>
      <c r="M16" s="63"/>
      <c r="N16" s="63"/>
      <c r="O16" s="63"/>
      <c r="P16" s="63"/>
      <c r="Q16" s="63"/>
    </row>
    <row r="18" spans="1:17" hidden="1" x14ac:dyDescent="0.25"/>
    <row r="19" spans="1:17" x14ac:dyDescent="0.25">
      <c r="A19" s="61" t="s">
        <v>20</v>
      </c>
      <c r="B19" s="61" t="s">
        <v>40</v>
      </c>
      <c r="C19" s="61" t="s">
        <v>0</v>
      </c>
      <c r="D19" s="61" t="s">
        <v>1</v>
      </c>
      <c r="E19" s="61" t="s">
        <v>2</v>
      </c>
      <c r="F19" s="61" t="s">
        <v>3</v>
      </c>
      <c r="G19" s="61" t="s">
        <v>21</v>
      </c>
      <c r="H19" s="65" t="s">
        <v>26</v>
      </c>
      <c r="I19" s="65" t="s">
        <v>27</v>
      </c>
      <c r="J19" s="67" t="s">
        <v>28</v>
      </c>
      <c r="K19" s="67" t="s">
        <v>29</v>
      </c>
      <c r="L19" s="67" t="s">
        <v>30</v>
      </c>
      <c r="M19" s="62" t="s">
        <v>38</v>
      </c>
      <c r="N19" s="62"/>
      <c r="O19" s="62"/>
      <c r="P19" s="62"/>
      <c r="Q19" s="62"/>
    </row>
    <row r="20" spans="1:17" ht="170.25" customHeight="1" x14ac:dyDescent="0.25">
      <c r="A20" s="61"/>
      <c r="B20" s="61"/>
      <c r="C20" s="61"/>
      <c r="D20" s="61"/>
      <c r="E20" s="61"/>
      <c r="F20" s="61"/>
      <c r="G20" s="61"/>
      <c r="H20" s="66"/>
      <c r="I20" s="66"/>
      <c r="J20" s="66"/>
      <c r="K20" s="66"/>
      <c r="L20" s="66"/>
      <c r="M20" s="19" t="s">
        <v>33</v>
      </c>
      <c r="N20" s="20" t="s">
        <v>29</v>
      </c>
      <c r="O20" s="21" t="s">
        <v>31</v>
      </c>
      <c r="P20" s="22" t="s">
        <v>34</v>
      </c>
      <c r="Q20" s="22" t="s">
        <v>32</v>
      </c>
    </row>
    <row r="21" spans="1:17" s="35" customFormat="1" ht="135.75" customHeight="1" x14ac:dyDescent="0.25">
      <c r="A21" s="26">
        <v>42</v>
      </c>
      <c r="B21" s="27">
        <v>149</v>
      </c>
      <c r="C21" s="28" t="s">
        <v>4</v>
      </c>
      <c r="D21" s="27" t="s">
        <v>6</v>
      </c>
      <c r="E21" s="27" t="s">
        <v>7</v>
      </c>
      <c r="F21" s="29" t="s">
        <v>5</v>
      </c>
      <c r="G21" s="29">
        <v>600</v>
      </c>
      <c r="H21" s="29" t="s">
        <v>50</v>
      </c>
      <c r="I21" s="50" t="s">
        <v>53</v>
      </c>
      <c r="J21" s="30">
        <v>36</v>
      </c>
      <c r="K21" s="31">
        <v>5</v>
      </c>
      <c r="L21" s="32">
        <f t="shared" ref="L21:L25" si="0">G21*J21</f>
        <v>21600</v>
      </c>
      <c r="M21" s="33">
        <v>36</v>
      </c>
      <c r="N21" s="34">
        <v>5</v>
      </c>
      <c r="O21" s="33">
        <f t="shared" ref="O21:O25" si="1">M21*1.05</f>
        <v>37.800000000000004</v>
      </c>
      <c r="P21" s="33">
        <f t="shared" ref="P21:P25" si="2">G21*M21</f>
        <v>21600</v>
      </c>
      <c r="Q21" s="33">
        <f t="shared" ref="Q21:Q25" si="3">P21*1.05</f>
        <v>22680</v>
      </c>
    </row>
    <row r="22" spans="1:17" x14ac:dyDescent="0.25">
      <c r="A22" s="1"/>
      <c r="B22" s="68" t="s">
        <v>52</v>
      </c>
      <c r="C22" s="69"/>
      <c r="D22" s="69"/>
      <c r="E22" s="69"/>
      <c r="F22" s="69"/>
      <c r="G22" s="69"/>
      <c r="H22" s="69"/>
      <c r="I22" s="69"/>
      <c r="J22" s="69"/>
      <c r="K22" s="70"/>
      <c r="L22" s="17">
        <f>L21</f>
        <v>21600</v>
      </c>
      <c r="M22" s="23"/>
      <c r="N22" s="24"/>
      <c r="O22" s="23"/>
      <c r="P22" s="23"/>
      <c r="Q22" s="23"/>
    </row>
    <row r="23" spans="1:17" x14ac:dyDescent="0.25">
      <c r="A23" s="1"/>
      <c r="B23" s="68" t="s">
        <v>35</v>
      </c>
      <c r="C23" s="69"/>
      <c r="D23" s="69"/>
      <c r="E23" s="69"/>
      <c r="F23" s="69"/>
      <c r="G23" s="69"/>
      <c r="H23" s="69"/>
      <c r="I23" s="69"/>
      <c r="J23" s="69"/>
      <c r="K23" s="70"/>
      <c r="L23" s="17">
        <f>L24-L22</f>
        <v>1080</v>
      </c>
      <c r="M23" s="23"/>
      <c r="N23" s="24"/>
      <c r="O23" s="23"/>
      <c r="P23" s="23"/>
      <c r="Q23" s="23"/>
    </row>
    <row r="24" spans="1:17" x14ac:dyDescent="0.25">
      <c r="A24" s="1"/>
      <c r="B24" s="68" t="s">
        <v>41</v>
      </c>
      <c r="C24" s="69"/>
      <c r="D24" s="69"/>
      <c r="E24" s="69"/>
      <c r="F24" s="69"/>
      <c r="G24" s="69"/>
      <c r="H24" s="69"/>
      <c r="I24" s="69"/>
      <c r="J24" s="69"/>
      <c r="K24" s="70"/>
      <c r="L24" s="49">
        <f>L22*1.05</f>
        <v>22680</v>
      </c>
      <c r="M24" s="23"/>
      <c r="N24" s="24"/>
      <c r="O24" s="23"/>
      <c r="P24" s="23"/>
      <c r="Q24" s="23"/>
    </row>
    <row r="25" spans="1:17" s="35" customFormat="1" ht="150.75" customHeight="1" x14ac:dyDescent="0.25">
      <c r="A25" s="26">
        <v>43</v>
      </c>
      <c r="B25" s="27">
        <v>150</v>
      </c>
      <c r="C25" s="28" t="s">
        <v>4</v>
      </c>
      <c r="D25" s="27" t="s">
        <v>8</v>
      </c>
      <c r="E25" s="27" t="s">
        <v>9</v>
      </c>
      <c r="F25" s="29" t="s">
        <v>5</v>
      </c>
      <c r="G25" s="29">
        <v>700</v>
      </c>
      <c r="H25" s="29" t="s">
        <v>51</v>
      </c>
      <c r="I25" s="50" t="s">
        <v>54</v>
      </c>
      <c r="J25" s="30">
        <v>37</v>
      </c>
      <c r="K25" s="31">
        <v>5</v>
      </c>
      <c r="L25" s="32">
        <f t="shared" si="0"/>
        <v>25900</v>
      </c>
      <c r="M25" s="33">
        <v>37</v>
      </c>
      <c r="N25" s="34">
        <v>5</v>
      </c>
      <c r="O25" s="33">
        <f t="shared" si="1"/>
        <v>38.85</v>
      </c>
      <c r="P25" s="33">
        <f t="shared" si="2"/>
        <v>25900</v>
      </c>
      <c r="Q25" s="33">
        <f t="shared" si="3"/>
        <v>27195</v>
      </c>
    </row>
    <row r="26" spans="1:17" x14ac:dyDescent="0.25">
      <c r="A26" s="1"/>
      <c r="B26" s="68" t="s">
        <v>36</v>
      </c>
      <c r="C26" s="69"/>
      <c r="D26" s="69"/>
      <c r="E26" s="69"/>
      <c r="F26" s="69"/>
      <c r="G26" s="69"/>
      <c r="H26" s="69"/>
      <c r="I26" s="69"/>
      <c r="J26" s="69"/>
      <c r="K26" s="70"/>
      <c r="L26" s="17">
        <f>L25</f>
        <v>25900</v>
      </c>
      <c r="M26" s="23"/>
      <c r="N26" s="24"/>
      <c r="O26" s="23"/>
      <c r="P26" s="23"/>
      <c r="Q26" s="23"/>
    </row>
    <row r="27" spans="1:17" x14ac:dyDescent="0.25">
      <c r="A27" s="1"/>
      <c r="B27" s="68" t="s">
        <v>35</v>
      </c>
      <c r="C27" s="69"/>
      <c r="D27" s="69"/>
      <c r="E27" s="69"/>
      <c r="F27" s="69"/>
      <c r="G27" s="69"/>
      <c r="H27" s="69"/>
      <c r="I27" s="69"/>
      <c r="J27" s="69"/>
      <c r="K27" s="70"/>
      <c r="L27" s="17">
        <f>L28-L26</f>
        <v>1295</v>
      </c>
      <c r="M27" s="23"/>
      <c r="N27" s="24"/>
      <c r="O27" s="23"/>
      <c r="P27" s="23"/>
      <c r="Q27" s="23"/>
    </row>
    <row r="28" spans="1:17" x14ac:dyDescent="0.25">
      <c r="A28" s="1"/>
      <c r="B28" s="68" t="s">
        <v>42</v>
      </c>
      <c r="C28" s="69"/>
      <c r="D28" s="69"/>
      <c r="E28" s="69"/>
      <c r="F28" s="69"/>
      <c r="G28" s="69"/>
      <c r="H28" s="69"/>
      <c r="I28" s="69"/>
      <c r="J28" s="69"/>
      <c r="K28" s="70"/>
      <c r="L28" s="49">
        <f>L26*1.05</f>
        <v>27195</v>
      </c>
      <c r="M28" s="23"/>
      <c r="N28" s="24"/>
      <c r="O28" s="23"/>
      <c r="P28" s="23"/>
      <c r="Q28" s="23"/>
    </row>
    <row r="29" spans="1:17" s="47" customFormat="1" ht="32.25" customHeight="1" x14ac:dyDescent="0.25">
      <c r="A29" s="36">
        <v>69</v>
      </c>
      <c r="B29" s="37">
        <v>190</v>
      </c>
      <c r="C29" s="38" t="s">
        <v>4</v>
      </c>
      <c r="D29" s="37" t="s">
        <v>10</v>
      </c>
      <c r="E29" s="39"/>
      <c r="F29" s="40"/>
      <c r="G29" s="41"/>
      <c r="H29" s="41"/>
      <c r="I29" s="41"/>
      <c r="J29" s="42"/>
      <c r="K29" s="43"/>
      <c r="L29" s="44"/>
      <c r="M29" s="45"/>
      <c r="N29" s="46"/>
      <c r="O29" s="45"/>
      <c r="P29" s="45"/>
      <c r="Q29" s="45"/>
    </row>
    <row r="30" spans="1:17" ht="105" customHeight="1" x14ac:dyDescent="0.25">
      <c r="A30" s="1" t="s">
        <v>18</v>
      </c>
      <c r="B30" s="2" t="s">
        <v>11</v>
      </c>
      <c r="C30" s="5" t="s">
        <v>12</v>
      </c>
      <c r="D30" s="2" t="s">
        <v>13</v>
      </c>
      <c r="E30" s="7" t="s">
        <v>14</v>
      </c>
      <c r="F30" s="6" t="s">
        <v>5</v>
      </c>
      <c r="G30" s="6">
        <v>180</v>
      </c>
      <c r="H30" s="6" t="s">
        <v>46</v>
      </c>
      <c r="I30" s="7" t="s">
        <v>48</v>
      </c>
      <c r="J30" s="4">
        <v>10.8</v>
      </c>
      <c r="K30" s="18">
        <v>5</v>
      </c>
      <c r="L30" s="17">
        <f t="shared" ref="L30:L31" si="4">G30*J30</f>
        <v>1944.0000000000002</v>
      </c>
      <c r="M30" s="23">
        <v>11</v>
      </c>
      <c r="N30" s="24">
        <v>5</v>
      </c>
      <c r="O30" s="23">
        <f t="shared" ref="O30:O31" si="5">M30*1.05</f>
        <v>11.55</v>
      </c>
      <c r="P30" s="23">
        <f>G30*M30</f>
        <v>1980</v>
      </c>
      <c r="Q30" s="23">
        <f t="shared" ref="Q30:Q31" si="6">P30*1.05</f>
        <v>2079</v>
      </c>
    </row>
    <row r="31" spans="1:17" ht="117" customHeight="1" x14ac:dyDescent="0.25">
      <c r="A31" s="1" t="s">
        <v>19</v>
      </c>
      <c r="B31" s="2" t="s">
        <v>15</v>
      </c>
      <c r="C31" s="5" t="s">
        <v>4</v>
      </c>
      <c r="D31" s="2" t="s">
        <v>16</v>
      </c>
      <c r="E31" s="7" t="s">
        <v>17</v>
      </c>
      <c r="F31" s="6" t="s">
        <v>5</v>
      </c>
      <c r="G31" s="6">
        <v>180</v>
      </c>
      <c r="H31" s="6" t="s">
        <v>47</v>
      </c>
      <c r="I31" s="3" t="s">
        <v>49</v>
      </c>
      <c r="J31" s="4">
        <v>7</v>
      </c>
      <c r="K31" s="18">
        <v>5</v>
      </c>
      <c r="L31" s="17">
        <f t="shared" si="4"/>
        <v>1260</v>
      </c>
      <c r="M31" s="23">
        <v>9</v>
      </c>
      <c r="N31" s="24">
        <v>5</v>
      </c>
      <c r="O31" s="23">
        <f t="shared" si="5"/>
        <v>9.4500000000000011</v>
      </c>
      <c r="P31" s="23">
        <f>G31*M31</f>
        <v>1620</v>
      </c>
      <c r="Q31" s="23">
        <f t="shared" si="6"/>
        <v>1701</v>
      </c>
    </row>
    <row r="32" spans="1:17" x14ac:dyDescent="0.25">
      <c r="A32" s="1"/>
      <c r="B32" s="68" t="s">
        <v>37</v>
      </c>
      <c r="C32" s="69"/>
      <c r="D32" s="69"/>
      <c r="E32" s="69"/>
      <c r="F32" s="69"/>
      <c r="G32" s="69"/>
      <c r="H32" s="69"/>
      <c r="I32" s="69"/>
      <c r="J32" s="69"/>
      <c r="K32" s="70"/>
      <c r="L32" s="17">
        <f>L31+L30</f>
        <v>3204</v>
      </c>
      <c r="M32" s="23"/>
      <c r="N32" s="24"/>
      <c r="O32" s="23"/>
      <c r="P32" s="48">
        <f>P31+P30</f>
        <v>3600</v>
      </c>
      <c r="Q32" s="23"/>
    </row>
    <row r="33" spans="1:17" x14ac:dyDescent="0.25">
      <c r="A33" s="1"/>
      <c r="B33" s="68" t="s">
        <v>35</v>
      </c>
      <c r="C33" s="69"/>
      <c r="D33" s="69"/>
      <c r="E33" s="69"/>
      <c r="F33" s="69"/>
      <c r="G33" s="69"/>
      <c r="H33" s="69"/>
      <c r="I33" s="69"/>
      <c r="J33" s="69"/>
      <c r="K33" s="70"/>
      <c r="L33" s="17">
        <f>L34-L32</f>
        <v>160.20000000000027</v>
      </c>
      <c r="M33" s="23"/>
      <c r="N33" s="24"/>
      <c r="O33" s="23"/>
      <c r="P33" s="48"/>
      <c r="Q33" s="23"/>
    </row>
    <row r="34" spans="1:17" x14ac:dyDescent="0.25">
      <c r="A34" s="1"/>
      <c r="B34" s="68" t="s">
        <v>43</v>
      </c>
      <c r="C34" s="69"/>
      <c r="D34" s="69"/>
      <c r="E34" s="69"/>
      <c r="F34" s="69"/>
      <c r="G34" s="69"/>
      <c r="H34" s="69"/>
      <c r="I34" s="69"/>
      <c r="J34" s="69"/>
      <c r="K34" s="70"/>
      <c r="L34" s="17">
        <f>L32*1.05</f>
        <v>3364.2000000000003</v>
      </c>
      <c r="M34" s="51" t="s">
        <v>39</v>
      </c>
      <c r="N34" s="52"/>
      <c r="O34" s="53"/>
      <c r="P34" s="25"/>
      <c r="Q34" s="25">
        <f>Q31+Q30</f>
        <v>3780</v>
      </c>
    </row>
    <row r="35" spans="1:17" x14ac:dyDescent="0.25">
      <c r="C35" s="9"/>
      <c r="D35" s="9"/>
      <c r="E35" s="9"/>
      <c r="F35" s="9"/>
      <c r="G35" s="9"/>
      <c r="H35" s="9"/>
      <c r="I35" s="9"/>
      <c r="J35" s="9"/>
      <c r="K35" s="9"/>
      <c r="L35" s="11"/>
      <c r="M35" s="16"/>
      <c r="N35" s="9"/>
      <c r="O35" s="9"/>
      <c r="P35" s="10"/>
      <c r="Q35" s="11"/>
    </row>
    <row r="36" spans="1:17" x14ac:dyDescent="0.25">
      <c r="D36" s="12"/>
    </row>
    <row r="58" spans="2:2" x14ac:dyDescent="0.25">
      <c r="B58" s="13"/>
    </row>
    <row r="61" spans="2:2" x14ac:dyDescent="0.25">
      <c r="B61" s="14"/>
    </row>
    <row r="62" spans="2:2" x14ac:dyDescent="0.25">
      <c r="B62" s="14"/>
    </row>
    <row r="63" spans="2:2" x14ac:dyDescent="0.25">
      <c r="B63" s="14"/>
    </row>
    <row r="64" spans="2:2" x14ac:dyDescent="0.25">
      <c r="B64" s="14"/>
    </row>
    <row r="65" spans="2:2" x14ac:dyDescent="0.25">
      <c r="B65" s="14"/>
    </row>
    <row r="66" spans="2:2" x14ac:dyDescent="0.25">
      <c r="B66" s="14"/>
    </row>
    <row r="67" spans="2:2" x14ac:dyDescent="0.25">
      <c r="B67" s="14"/>
    </row>
    <row r="68" spans="2:2" x14ac:dyDescent="0.25">
      <c r="B68" s="14"/>
    </row>
    <row r="69" spans="2:2" x14ac:dyDescent="0.25">
      <c r="B69" s="14"/>
    </row>
  </sheetData>
  <mergeCells count="31">
    <mergeCell ref="B28:K28"/>
    <mergeCell ref="B32:K32"/>
    <mergeCell ref="B33:K33"/>
    <mergeCell ref="B34:K34"/>
    <mergeCell ref="B22:K22"/>
    <mergeCell ref="B23:K23"/>
    <mergeCell ref="B24:K24"/>
    <mergeCell ref="B26:K26"/>
    <mergeCell ref="B27:K27"/>
    <mergeCell ref="B15:Q15"/>
    <mergeCell ref="H19:H20"/>
    <mergeCell ref="I19:I20"/>
    <mergeCell ref="J19:J20"/>
    <mergeCell ref="K19:K20"/>
    <mergeCell ref="L19:L20"/>
    <mergeCell ref="M34:O34"/>
    <mergeCell ref="A1:Q1"/>
    <mergeCell ref="A2:Q2"/>
    <mergeCell ref="A3:Q3"/>
    <mergeCell ref="A4:Q4"/>
    <mergeCell ref="A5:Q5"/>
    <mergeCell ref="A6:Q14"/>
    <mergeCell ref="G19:G20"/>
    <mergeCell ref="M19:Q19"/>
    <mergeCell ref="A19:A20"/>
    <mergeCell ref="B19:B20"/>
    <mergeCell ref="C19:C20"/>
    <mergeCell ref="D19:D20"/>
    <mergeCell ref="E19:E20"/>
    <mergeCell ref="F19:F20"/>
    <mergeCell ref="A16:Q16"/>
  </mergeCells>
  <pageMargins left="0.7" right="0.7" top="0.75" bottom="0.75" header="0.3" footer="0.3"/>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Antanas Venslovas</cp:lastModifiedBy>
  <cp:lastPrinted>2024-03-20T10:00:19Z</cp:lastPrinted>
  <dcterms:created xsi:type="dcterms:W3CDTF">2024-02-29T12:06:34Z</dcterms:created>
  <dcterms:modified xsi:type="dcterms:W3CDTF">2024-05-06T11:17:37Z</dcterms:modified>
</cp:coreProperties>
</file>