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Q:\Administracija\Pirkimai\Grazina\AV\Kelių bortai ir trinkelės PIR24\2024-05-02  PRE24-29 Pietų\2024-06-05 Marijampole Nr. 3\Sutartis\"/>
    </mc:Choice>
  </mc:AlternateContent>
  <xr:revisionPtr revIDLastSave="0" documentId="13_ncr:1_{9458DE55-8708-4217-81CC-D8884FF936B8}" xr6:coauthVersionLast="47" xr6:coauthVersionMax="47" xr10:uidLastSave="{00000000-0000-0000-0000-000000000000}"/>
  <bookViews>
    <workbookView xWindow="-120" yWindow="-120" windowWidth="29040" windowHeight="15720" tabRatio="805" firstSheet="13" activeTab="21" xr2:uid="{C7ED363B-C868-4EEC-8801-FA103DE3DBC1}"/>
  </bookViews>
  <sheets>
    <sheet name="DKZ1 (susisiekimo)" sheetId="2" r:id="rId1"/>
    <sheet name="DKZ1 (apšvietimo)" sheetId="3" r:id="rId2"/>
    <sheet name="DKZ2 (susisiekimo)" sheetId="4" r:id="rId3"/>
    <sheet name="DKZ3-5 (sisisiekimo)" sheetId="5" r:id="rId4"/>
    <sheet name="DKZ3-5 (apšvietimas)" sheetId="6" r:id="rId5"/>
    <sheet name="DKZ6 (susisiekimo)" sheetId="7" r:id="rId6"/>
    <sheet name="DKZ7 (susisiekimo)" sheetId="8" r:id="rId7"/>
    <sheet name="DKZ8-13 (susisiekimo)" sheetId="9" r:id="rId8"/>
    <sheet name="DKZ8-13 (apšvietimo)" sheetId="10" r:id="rId9"/>
    <sheet name="DKZ14 (susisiekimo)" sheetId="11" r:id="rId10"/>
    <sheet name="DKZ14 (apšvietimo)" sheetId="12" r:id="rId11"/>
    <sheet name="DKZ15 (susisiekimo)" sheetId="13" r:id="rId12"/>
    <sheet name="DKZ16 (susisiekimo)" sheetId="14" r:id="rId13"/>
    <sheet name="DKZ17 (susisiekimo)" sheetId="15" r:id="rId14"/>
    <sheet name="DKZ18 (susisiekimo)" sheetId="16" r:id="rId15"/>
    <sheet name="DKZ19-21 (susisiekimo)" sheetId="17" r:id="rId16"/>
    <sheet name="DKZ19-21 (apsvietimo)" sheetId="18" r:id="rId17"/>
    <sheet name="DKZ22 (susisiekimo)" sheetId="21" r:id="rId18"/>
    <sheet name="DKZ23 (susisiekimo)" sheetId="22" r:id="rId19"/>
    <sheet name="DKZ24 (susisiekimo)" sheetId="23" r:id="rId20"/>
    <sheet name="DKZ24 (apšvietimo)" sheetId="24" r:id="rId21"/>
    <sheet name="SANTRAUKA" sheetId="25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4" l="1"/>
  <c r="G19" i="24"/>
  <c r="G18" i="24"/>
  <c r="G17" i="24"/>
  <c r="G16" i="24"/>
  <c r="G15" i="24"/>
  <c r="G14" i="24"/>
  <c r="G13" i="24"/>
  <c r="G12" i="24"/>
  <c r="G11" i="24"/>
  <c r="G13" i="23"/>
  <c r="G12" i="23"/>
  <c r="G11" i="23"/>
  <c r="G10" i="23"/>
  <c r="G17" i="22"/>
  <c r="G16" i="22"/>
  <c r="G15" i="22"/>
  <c r="G14" i="22"/>
  <c r="G13" i="22"/>
  <c r="G12" i="22"/>
  <c r="G11" i="22"/>
  <c r="G10" i="22"/>
  <c r="G17" i="21"/>
  <c r="G16" i="21"/>
  <c r="G15" i="21"/>
  <c r="G14" i="21"/>
  <c r="G13" i="21"/>
  <c r="G12" i="21"/>
  <c r="G11" i="21"/>
  <c r="G10" i="21"/>
  <c r="G17" i="18"/>
  <c r="G16" i="18"/>
  <c r="G15" i="18"/>
  <c r="G14" i="18"/>
  <c r="G13" i="18"/>
  <c r="G12" i="18"/>
  <c r="G40" i="17"/>
  <c r="G39" i="17"/>
  <c r="G38" i="17"/>
  <c r="G37" i="17"/>
  <c r="G36" i="17"/>
  <c r="G35" i="17"/>
  <c r="G28" i="17"/>
  <c r="G27" i="17"/>
  <c r="G26" i="17"/>
  <c r="G25" i="17"/>
  <c r="G24" i="17"/>
  <c r="G23" i="17"/>
  <c r="G22" i="17"/>
  <c r="G17" i="17"/>
  <c r="G16" i="17"/>
  <c r="G15" i="17"/>
  <c r="G14" i="17"/>
  <c r="G13" i="17"/>
  <c r="G12" i="17"/>
  <c r="G11" i="17"/>
  <c r="G16" i="16"/>
  <c r="G15" i="16"/>
  <c r="G14" i="16"/>
  <c r="G13" i="16"/>
  <c r="G12" i="16"/>
  <c r="G11" i="16"/>
  <c r="G10" i="16"/>
  <c r="G17" i="15"/>
  <c r="G16" i="15"/>
  <c r="G15" i="15"/>
  <c r="G14" i="15"/>
  <c r="G13" i="15"/>
  <c r="G12" i="15"/>
  <c r="G11" i="15"/>
  <c r="G17" i="14"/>
  <c r="G16" i="14"/>
  <c r="G15" i="14"/>
  <c r="G14" i="14"/>
  <c r="G13" i="14"/>
  <c r="G12" i="14"/>
  <c r="G11" i="14"/>
  <c r="G20" i="13"/>
  <c r="G19" i="13"/>
  <c r="G18" i="13"/>
  <c r="G17" i="13"/>
  <c r="G16" i="13"/>
  <c r="G15" i="13"/>
  <c r="G14" i="13"/>
  <c r="G13" i="13"/>
  <c r="G12" i="13"/>
  <c r="G11" i="13"/>
  <c r="G21" i="24" l="1"/>
  <c r="G14" i="23"/>
  <c r="G18" i="22"/>
  <c r="C21" i="25" s="1"/>
  <c r="G18" i="21"/>
  <c r="C20" i="25" s="1"/>
  <c r="G18" i="18"/>
  <c r="G41" i="17"/>
  <c r="G29" i="17"/>
  <c r="G18" i="17"/>
  <c r="G17" i="16"/>
  <c r="C18" i="25" s="1"/>
  <c r="G18" i="15"/>
  <c r="C17" i="25" s="1"/>
  <c r="G18" i="14"/>
  <c r="C16" i="25" s="1"/>
  <c r="G21" i="13"/>
  <c r="C15" i="25" s="1"/>
  <c r="C22" i="25" l="1"/>
  <c r="C19" i="25"/>
  <c r="G13" i="12"/>
  <c r="G12" i="12"/>
  <c r="G14" i="12" s="1"/>
  <c r="G15" i="11"/>
  <c r="G14" i="11"/>
  <c r="G13" i="11"/>
  <c r="G12" i="11"/>
  <c r="G11" i="11"/>
  <c r="G22" i="10"/>
  <c r="G21" i="10"/>
  <c r="G20" i="10"/>
  <c r="G19" i="10"/>
  <c r="G18" i="10"/>
  <c r="G17" i="10"/>
  <c r="G16" i="10"/>
  <c r="G15" i="10"/>
  <c r="G14" i="10"/>
  <c r="G13" i="10"/>
  <c r="G92" i="9"/>
  <c r="G91" i="9"/>
  <c r="G90" i="9"/>
  <c r="G89" i="9"/>
  <c r="G88" i="9"/>
  <c r="G87" i="9"/>
  <c r="G86" i="9"/>
  <c r="G85" i="9"/>
  <c r="G84" i="9"/>
  <c r="G76" i="9"/>
  <c r="G75" i="9"/>
  <c r="G74" i="9"/>
  <c r="G73" i="9"/>
  <c r="G72" i="9"/>
  <c r="G71" i="9"/>
  <c r="G70" i="9"/>
  <c r="G69" i="9"/>
  <c r="G68" i="9"/>
  <c r="G67" i="9"/>
  <c r="G66" i="9"/>
  <c r="G65" i="9"/>
  <c r="G60" i="9"/>
  <c r="G59" i="9"/>
  <c r="G58" i="9"/>
  <c r="G57" i="9"/>
  <c r="G56" i="9"/>
  <c r="G55" i="9"/>
  <c r="G54" i="9"/>
  <c r="G53" i="9"/>
  <c r="G52" i="9"/>
  <c r="G51" i="9"/>
  <c r="G50" i="9"/>
  <c r="G49" i="9"/>
  <c r="G44" i="9"/>
  <c r="G43" i="9"/>
  <c r="G42" i="9"/>
  <c r="G41" i="9"/>
  <c r="G40" i="9"/>
  <c r="G39" i="9"/>
  <c r="G38" i="9"/>
  <c r="G37" i="9"/>
  <c r="G31" i="9"/>
  <c r="G30" i="9"/>
  <c r="G29" i="9"/>
  <c r="G28" i="9"/>
  <c r="G27" i="9"/>
  <c r="G26" i="9"/>
  <c r="G25" i="9"/>
  <c r="G24" i="9"/>
  <c r="G19" i="9"/>
  <c r="G18" i="9"/>
  <c r="G17" i="9"/>
  <c r="G16" i="9"/>
  <c r="G15" i="9"/>
  <c r="G14" i="9"/>
  <c r="G13" i="9"/>
  <c r="G12" i="9"/>
  <c r="G11" i="9"/>
  <c r="G10" i="9"/>
  <c r="G16" i="8"/>
  <c r="G15" i="8"/>
  <c r="G14" i="8"/>
  <c r="G13" i="8"/>
  <c r="G12" i="8"/>
  <c r="G11" i="8"/>
  <c r="G13" i="7"/>
  <c r="G12" i="7"/>
  <c r="G11" i="7"/>
  <c r="G36" i="6"/>
  <c r="G35" i="6"/>
  <c r="G34" i="6"/>
  <c r="G33" i="6"/>
  <c r="G32" i="6"/>
  <c r="G31" i="6"/>
  <c r="G30" i="6"/>
  <c r="G29" i="6"/>
  <c r="G28" i="6"/>
  <c r="G20" i="6"/>
  <c r="G19" i="6"/>
  <c r="G18" i="6"/>
  <c r="G17" i="6"/>
  <c r="G16" i="6"/>
  <c r="G15" i="6"/>
  <c r="G14" i="6"/>
  <c r="G13" i="6"/>
  <c r="G12" i="6"/>
  <c r="G11" i="6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16" i="5"/>
  <c r="G15" i="5"/>
  <c r="G14" i="5"/>
  <c r="G13" i="5"/>
  <c r="G12" i="5"/>
  <c r="G11" i="5"/>
  <c r="G10" i="5"/>
  <c r="G10" i="2"/>
  <c r="G11" i="2"/>
  <c r="G12" i="2"/>
  <c r="G13" i="2"/>
  <c r="G14" i="2"/>
  <c r="G19" i="4"/>
  <c r="G18" i="4"/>
  <c r="G17" i="4"/>
  <c r="G16" i="4"/>
  <c r="G15" i="4"/>
  <c r="G14" i="4"/>
  <c r="G13" i="4"/>
  <c r="G12" i="4"/>
  <c r="G11" i="4"/>
  <c r="G10" i="4"/>
  <c r="G17" i="3"/>
  <c r="G16" i="3"/>
  <c r="G15" i="3"/>
  <c r="G14" i="3"/>
  <c r="G13" i="3"/>
  <c r="G12" i="3"/>
  <c r="G11" i="3"/>
  <c r="G16" i="11" l="1"/>
  <c r="C14" i="25" s="1"/>
  <c r="G17" i="8"/>
  <c r="C12" i="25" s="1"/>
  <c r="G20" i="4"/>
  <c r="C7" i="25" s="1"/>
  <c r="G15" i="2"/>
  <c r="G37" i="6"/>
  <c r="G23" i="10"/>
  <c r="G45" i="9"/>
  <c r="G32" i="9"/>
  <c r="G61" i="9"/>
  <c r="G93" i="9"/>
  <c r="G77" i="9"/>
  <c r="G20" i="9"/>
  <c r="G14" i="7"/>
  <c r="C11" i="25" s="1"/>
  <c r="G21" i="6"/>
  <c r="G17" i="5"/>
  <c r="G55" i="5"/>
  <c r="G36" i="5"/>
  <c r="G18" i="3"/>
  <c r="C8" i="25" l="1"/>
  <c r="C13" i="25"/>
  <c r="C6" i="25"/>
  <c r="C23" i="25" l="1"/>
</calcChain>
</file>

<file path=xl/sharedStrings.xml><?xml version="1.0" encoding="utf-8"?>
<sst xmlns="http://schemas.openxmlformats.org/spreadsheetml/2006/main" count="1396" uniqueCount="318">
  <si>
    <t>Valstybinės reikšmės keliuose esančių pėsčiųjų perėjų paprastojo remonto darbai – Marijampolės apskritis Nr. 3</t>
  </si>
  <si>
    <t>DARBŲ KIEKIŲ ŽINIARAŠČIŲ SANTRAUKA</t>
  </si>
  <si>
    <t>Darbų kiekių žin. nr.</t>
  </si>
  <si>
    <t>Žiniaraščio pavadinimas</t>
  </si>
  <si>
    <t>Vertė, EUR be PVM</t>
  </si>
  <si>
    <t>Valstybinės reikšmės magistralinio kelio Nr. A7 Marijampolė –Kybartai –Kaliningradas ties 30,094 km</t>
  </si>
  <si>
    <t>Valstybinės reikšmės krašto kelias Nr. 138 Vilkaviškis-Kudirkos Naumiestis-Šakiai ties 11,274 km</t>
  </si>
  <si>
    <t>3_5</t>
  </si>
  <si>
    <t>Valstybinės reikšmės krašto kelio Nr. 185 Vilkaviškis–Gražiškiai ties 0,571 km</t>
  </si>
  <si>
    <t xml:space="preserve">Valstybinės reikšmės krašto kelio Nr. 185 Vilkaviškis–Gražiškiai ties 1,257 km </t>
  </si>
  <si>
    <t>Valstybinės reikšmės rajoninio kelio Nr. 5106 Vilkaviškis–Bartninkai–Aistiškiai ties 0,215 km</t>
  </si>
  <si>
    <t>Valstybinės reikšmės krašto kelio Nr. 185 Vilkaviškis–Gražiškiai ties 23,589 km</t>
  </si>
  <si>
    <t>Valstybinės reikšmės krašto kelio Nr. 186 Kybartai–Vištytis 21,18  km</t>
  </si>
  <si>
    <t>8_13</t>
  </si>
  <si>
    <t>Valstybinės reikšmės rajoninio kelio Nr. 5101 Rytinis privažiuojamasis kelias prie Vilkaviškio miesto ties 1,251 km; 1,432 km; 1,616 km; 1,959 km; 2,060 km ir 2,674 km</t>
  </si>
  <si>
    <t>Valstybinės reikšmės rajoninis kelias Nr. 5102 Virbalis-Vištytis ties 11,007 km</t>
  </si>
  <si>
    <t>Valstybinės reikšmės rajoninis kelias Nr. 5102 Virbalis-Vištytis ties 11,163 km</t>
  </si>
  <si>
    <t>Valstybinės reikšmės rajoninis kelias Nr. 5106 Vilkaviškis-Bartinkai-Aistiškiai ties 16,185 km</t>
  </si>
  <si>
    <t xml:space="preserve"> Valstybinės reikšmės rajoninis kelias Nr. 5106 Vilkaviškis-Bartinkai-Aistiškiai ties 16,74 km</t>
  </si>
  <si>
    <t>Valstybinės reikšmės rajoninis kelias Nr. 5110 Vilkaviškis-Suvalkai-Gižai ties 14,527 km</t>
  </si>
  <si>
    <t>19-21</t>
  </si>
  <si>
    <t xml:space="preserve"> Valstybinės reikšmės rajoninio kelio Nr. 5115 Patilčiai–Bartninkai–Kaupiškiai 5,499 km ir 5,533 km ir valstybinės reikšmės rajoninio kelio Nr. 5106 Vilkaviškis–Bartninkai–Aistiškiai 17,006 km</t>
  </si>
  <si>
    <t>Valstybinės reikšmės rajoninio kelio Nr. 5118 Slabadai–Sūdava–Opšrūtai ties 12,212 km</t>
  </si>
  <si>
    <t>Valstybinės reikšmės rajoninio kelio Nr. 5122 Ožkabaliai-Turgalaukis-Liudvinavas, ties 22,244 km</t>
  </si>
  <si>
    <t>Privažiuojamasis kelias prie S.Neries gimtinės nuo valstybinės reikšmės rajoninio kelio Nr. 5140 Marijampolė– Kybartai ties 0,155 km</t>
  </si>
  <si>
    <t>Iš viso žiniaraščiuose (Eur be PVM):</t>
  </si>
  <si>
    <t>1.1 Valstybinės reikšmės magistralinio kelio Nr. A7 Marijampolė –Kybartai –Kaliningradas ties 30,094km</t>
  </si>
  <si>
    <t>Skyrius</t>
  </si>
  <si>
    <t>Eilės Nr.</t>
  </si>
  <si>
    <t>Darbo pavadinimas, aprašymas</t>
  </si>
  <si>
    <t>Mato vnt.</t>
  </si>
  <si>
    <t>Kiekis</t>
  </si>
  <si>
    <t>Iš viso, Eur be PVM</t>
  </si>
  <si>
    <t>m</t>
  </si>
  <si>
    <r>
      <t>m</t>
    </r>
    <r>
      <rPr>
        <vertAlign val="superscript"/>
        <sz val="11"/>
        <color theme="1"/>
        <rFont val="Times New Roman"/>
        <family val="1"/>
        <charset val="186"/>
      </rPr>
      <t>2</t>
    </r>
  </si>
  <si>
    <t>t</t>
  </si>
  <si>
    <t>2.1</t>
  </si>
  <si>
    <r>
      <t>m</t>
    </r>
    <r>
      <rPr>
        <vertAlign val="superscript"/>
        <sz val="11"/>
        <color theme="1"/>
        <rFont val="Times New Roman"/>
        <family val="1"/>
        <charset val="186"/>
      </rPr>
      <t>3</t>
    </r>
  </si>
  <si>
    <t>2.2</t>
  </si>
  <si>
    <t>2.3</t>
  </si>
  <si>
    <t>3.1.1</t>
  </si>
  <si>
    <t>m2</t>
  </si>
  <si>
    <t>3.1.3.</t>
  </si>
  <si>
    <t>3.2. 	Asfalto dangos (takas) įrengimo darbai</t>
  </si>
  <si>
    <t>3.2.1</t>
  </si>
  <si>
    <t>3.2.2</t>
  </si>
  <si>
    <t>3.2.3</t>
  </si>
  <si>
    <t>3 cm pasluoksnio iš nesurištojo mineralinių medžiagų mišinio įrengimas fr. 0/5</t>
  </si>
  <si>
    <t>3.2.4</t>
  </si>
  <si>
    <t>8 cm storio betoninių trinkelių 200x100mm dangos įrengimas (neregių įspėjamieji paviršiai)</t>
  </si>
  <si>
    <t>3.2.5</t>
  </si>
  <si>
    <t>8 cm storio betoninių trinkelių 200x100mm dangos įrengimas (neregių vedimo paviršiai)</t>
  </si>
  <si>
    <t>3.2.6</t>
  </si>
  <si>
    <t>8 cm storio asfalto pagrindo-dangos sluoksnio iš mišinio AC 16 PD įrengimas</t>
  </si>
  <si>
    <t>3.2.7</t>
  </si>
  <si>
    <t>Naujos asfaltbetonio dangos išardymas, pakrovimas ir išvežimas Rangovo pasirinktu atstumu neregių paviršiaus įrengimui</t>
  </si>
  <si>
    <t>3.2.8</t>
  </si>
  <si>
    <r>
      <t>Betoninių bordiūrų 100.30.15 ant betono pagrindo įrengimas (betonas pagrindas 1m – 0,17 m</t>
    </r>
    <r>
      <rPr>
        <vertAlign val="superscript"/>
        <sz val="11"/>
        <color theme="1"/>
        <rFont val="Times New Roman"/>
        <family val="1"/>
        <charset val="186"/>
      </rPr>
      <t>3</t>
    </r>
    <r>
      <rPr>
        <sz val="11"/>
        <color theme="1"/>
        <rFont val="Times New Roman"/>
        <family val="1"/>
        <charset val="186"/>
      </rPr>
      <t>)</t>
    </r>
  </si>
  <si>
    <t>3.2.9</t>
  </si>
  <si>
    <t>Betoninių bordiūrų 100.20.8 ant betono pagrindo įrengimas</t>
  </si>
  <si>
    <t>4.3</t>
  </si>
  <si>
    <t>5.1</t>
  </si>
  <si>
    <t>5.2</t>
  </si>
  <si>
    <t>IŠ VISO ŽINIARAŠTYJE 1.1, EUR BE PVM</t>
  </si>
  <si>
    <t>1.2 Valstybinės reikšmės magistralinio kelio Nr. A7 Marijampolė –Kybartai –Kaliningradas ties 30,094km</t>
  </si>
  <si>
    <t>3. Trinkelių atstatymo medžiagos</t>
  </si>
  <si>
    <t>3.1.</t>
  </si>
  <si>
    <t xml:space="preserve">Smėlis </t>
  </si>
  <si>
    <t>3.2.</t>
  </si>
  <si>
    <t xml:space="preserve">Smėlio – žvyro mišinys </t>
  </si>
  <si>
    <t>3.3.</t>
  </si>
  <si>
    <t xml:space="preserve">Dolomito skalda </t>
  </si>
  <si>
    <t>4.1</t>
  </si>
  <si>
    <t>4.2</t>
  </si>
  <si>
    <t>4.4</t>
  </si>
  <si>
    <t>4.5</t>
  </si>
  <si>
    <t>4.6</t>
  </si>
  <si>
    <t>4.7</t>
  </si>
  <si>
    <t>Plotų išlyginimas rankiniu būdu</t>
  </si>
  <si>
    <t>Grunto tankinimas vibroplokštėmis</t>
  </si>
  <si>
    <t>5. Trinkelių atstatymo darbai</t>
  </si>
  <si>
    <t>5.2.</t>
  </si>
  <si>
    <t>Grunto išvežimas automobiliais-savivarčiais</t>
  </si>
  <si>
    <t>5.4.</t>
  </si>
  <si>
    <t>Išlyginamojo sluoksnio smėlio - cemento mišinio sluoksnio - 5 cm įrengimas</t>
  </si>
  <si>
    <t>5.5.</t>
  </si>
  <si>
    <t>Žvyro skaldos 0/45 pagrindo 15cm įrengimas</t>
  </si>
  <si>
    <t>5.6.</t>
  </si>
  <si>
    <t>Apsauginio šalčiui atsparus sluoksnio 30cm įrengimas</t>
  </si>
  <si>
    <t>IŠ VISO ŽINIARAŠTYJE 1.2, EUR BE PVM</t>
  </si>
  <si>
    <t>Nr. 2.1 Valstybinės reikšmės krašto kelias Nr. 138 Vilkaviškis-Kudirkos Naumiestis-Šakiai ties 11,274km</t>
  </si>
  <si>
    <t>3.1.	Važiuojamosios dalies atstatymo darbai (ties įrengiamais bordiūrais)</t>
  </si>
  <si>
    <t>3.3. Iškilaus trapecinio greičio mažinimo kalnelio įrengimo darbai</t>
  </si>
  <si>
    <t>3.3.1</t>
  </si>
  <si>
    <t>Polimerbetoninio latako ant betono pagrindo įrengimas su ketinėmis grotelėmis (betonas pagrindas 1m – 0,06 m3, sandarinimas hermetinėmis medžiagomis šalia bordiūro 1m-0,002m3)</t>
  </si>
  <si>
    <t>3.3.2</t>
  </si>
  <si>
    <t>3.3.3</t>
  </si>
  <si>
    <t>3.3.4</t>
  </si>
  <si>
    <t>3.3.5</t>
  </si>
  <si>
    <t>3.3.6</t>
  </si>
  <si>
    <t>3.4. Betoninių trinkelių dangos (takai ir peronai) įrengimo darbai</t>
  </si>
  <si>
    <t>3.4.2</t>
  </si>
  <si>
    <t>3.4.3</t>
  </si>
  <si>
    <t>3.4.4</t>
  </si>
  <si>
    <t>8 cm storio betoninių trinkelių 200x100mm dangos įrengimas</t>
  </si>
  <si>
    <t>3.4.5</t>
  </si>
  <si>
    <t>3.4.6</t>
  </si>
  <si>
    <t>3.4.7</t>
  </si>
  <si>
    <t>3.4.8</t>
  </si>
  <si>
    <t>3.4.10</t>
  </si>
  <si>
    <t>3.5. Betoninių trinkelių dangos (nuovažos) įrengimo darbai</t>
  </si>
  <si>
    <t>3.5.3</t>
  </si>
  <si>
    <t>3.5.4</t>
  </si>
  <si>
    <t>5.6</t>
  </si>
  <si>
    <t>IŠ VISO ŽINIARAŠTYJE 2.1, EUR BE PVM</t>
  </si>
  <si>
    <t>3. 0,4 kV kabelių linijų, įžeminimo montavimo darbai</t>
  </si>
  <si>
    <t>3.1</t>
  </si>
  <si>
    <t>3.2</t>
  </si>
  <si>
    <t>3.3</t>
  </si>
  <si>
    <t>3.4</t>
  </si>
  <si>
    <t>Nr. 3.1 Valstybinės reikšmės krašto kelio Nr. 185 Vilkaviškis–Gražiškiai ties 0,571km</t>
  </si>
  <si>
    <t>3.2.Iškilaus trapecinio greičio mažinimo kalnelio įrengimo darbai</t>
  </si>
  <si>
    <t>3.3.Betoninių trinkelių/plytelių dangos (šaligatvis) atstatymo darbai</t>
  </si>
  <si>
    <t>8 cm storio betoninių plytelių 500x500mm dangos įrengimas</t>
  </si>
  <si>
    <t>Betoninių bordiūrų 100.30.15 ant betono pagrindo įrengimas (betonas pagrindas 1m – 0,17 m3)</t>
  </si>
  <si>
    <t>3.3.7</t>
  </si>
  <si>
    <t>3.3.8</t>
  </si>
  <si>
    <t>IŠ VISO ŽINIARAŠTYJE 3.1, EUR BE PVM</t>
  </si>
  <si>
    <t xml:space="preserve">Nr. 4.1 Valstybinės reikšmės krašto kelio Nr. 185 Vilkaviškis–Gražiškiai ties 1,257km </t>
  </si>
  <si>
    <t>3.2.Betoninių trinkelių/plytelių (šaligatvis) įrengimo darbai</t>
  </si>
  <si>
    <t>3.3.Betoninių trinkelių dangos (šaligatvis) atstatymo darbai</t>
  </si>
  <si>
    <t>8 cm storio raudonų betoninių trinkelių 200x100mm dangos įrengimas</t>
  </si>
  <si>
    <t>8 cm storio pilkų betoninių trinkelių 200x100mm dangos įrengimas</t>
  </si>
  <si>
    <t>3.3.9</t>
  </si>
  <si>
    <t>IŠ VISO ŽINIARAŠTYJE 4.1, EUR BE PVM</t>
  </si>
  <si>
    <t>Nr. 5.1 Valstybinės reikšmės rajoninio kelio Nr. 5106 Vilkaviškis–Bartninkai–Aistiškiai ties 0,215km</t>
  </si>
  <si>
    <t>3.1.Iškilaus trapecinio greičio mažinimo kalnelio įrengimo darbai</t>
  </si>
  <si>
    <t>3.2.Betoninių trinkelių dangos (šaligatvis) įrengimo darbai</t>
  </si>
  <si>
    <t>5.1.</t>
  </si>
  <si>
    <t>IŠ VISO ŽINIARAŠTYJE 5.1, EUR BE PVM</t>
  </si>
  <si>
    <t>Nr. 3.2 Valstybinės reikšmės krašto kelio Nr. 185 Vilkaviškis–Gražiškiai ties 0,571km</t>
  </si>
  <si>
    <t>3. Asfalto dangos atstatymo darbai</t>
  </si>
  <si>
    <t>Asfaltbetonis</t>
  </si>
  <si>
    <t xml:space="preserve">Smėlis     </t>
  </si>
  <si>
    <r>
      <t>m</t>
    </r>
    <r>
      <rPr>
        <vertAlign val="superscript"/>
        <sz val="11"/>
        <color theme="1"/>
        <rFont val="Times New Roman"/>
        <family val="1"/>
      </rPr>
      <t>3</t>
    </r>
  </si>
  <si>
    <t xml:space="preserve">Dolmito skalda 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</si>
  <si>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</si>
  <si>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5. Asfalto dangos atstatymo darbai</t>
  </si>
  <si>
    <t>Siūlių asfaltbetonio dangoje pjaustymas</t>
  </si>
  <si>
    <t xml:space="preserve">Asfaltbetonio išvežimas automobiliais-savivarčiais, pakraunant rankiniu būdu    </t>
  </si>
  <si>
    <t>5.3</t>
  </si>
  <si>
    <t>Viršutinis asfalto dangos sluoksnis 4cm</t>
  </si>
  <si>
    <t>5.4</t>
  </si>
  <si>
    <t>Asfalto pagrindo sluoksnis 6cm</t>
  </si>
  <si>
    <t>5.5</t>
  </si>
  <si>
    <t>Žvyro skaldos 0/45 pagrindas 26cm</t>
  </si>
  <si>
    <t>Apsauginis šalčiui atsparus sluoksnis 30cm</t>
  </si>
  <si>
    <t>IŠ VISO ŽINIARAŠTYJE 3.2, EUR BE PVM</t>
  </si>
  <si>
    <t>Nr. 5.2 Valstybinės reikšmės rajoninio kelio Nr. 5106 Vilkaviškis–Bartninkai–Aistiškiai ties 0,215km</t>
  </si>
  <si>
    <t>Betoninės trinkelės</t>
  </si>
  <si>
    <t>4</t>
  </si>
  <si>
    <t>Esamos trinkelių dangos ardymas</t>
  </si>
  <si>
    <t>IŠ VISO ŽINIARAŠTYJE 5.2, EUR BE PVM</t>
  </si>
  <si>
    <t>Nr. 6.1 Valstybinės reikšmės krašto kelio Nr. 185 Vilkaviškis–Gražiškiai ties 23,589km</t>
  </si>
  <si>
    <t>2.	Betoninių trinkelių dangos atstatymo darbai</t>
  </si>
  <si>
    <t>IŠ VISO ŽINIARAŠTYJE 6.1, EUR BE PVM</t>
  </si>
  <si>
    <t>Nr. 7.1 Valstybinės reikšmės krašto kelio Nr. 186 Kybartai–Vištytis 21,18 km</t>
  </si>
  <si>
    <t>3.2 Betoninių trinkelių dangos įrengimo darbai</t>
  </si>
  <si>
    <t>IŠ VISO ŽINIARAŠTYJE 7.1, EUR BE PVM</t>
  </si>
  <si>
    <t>Nr. 8.1 Valstybinės reikšmės rajoninio kelio Nr. 5101 Rytinis privažiuojamasis kelias prie Vilkaviškio miesto ties 1,251 km</t>
  </si>
  <si>
    <t>3.3.	Asfalto dangos (takas) įrengimo darbai</t>
  </si>
  <si>
    <t>3.4.	Asfalto dangos (takas) atstatymo darbai</t>
  </si>
  <si>
    <t>DKZ</t>
  </si>
  <si>
    <t>IŠ VISO ŽINIARAŠTYJE 8.1, EUR BE PVM</t>
  </si>
  <si>
    <t>Nr. 9.1 Valstybinės reikšmės rajoninio kelio Nr. 5101 Rytinis privažiuojamasis kelias prie Vilkaviškio miesto ties 1,432 km</t>
  </si>
  <si>
    <t>3.2.	Asfalto dangos (takas) įrengimo darbai</t>
  </si>
  <si>
    <t>3.2.2.</t>
  </si>
  <si>
    <t>3.2.3.</t>
  </si>
  <si>
    <t>3.2.4.</t>
  </si>
  <si>
    <t>3.2.5.</t>
  </si>
  <si>
    <t>3.2.9.</t>
  </si>
  <si>
    <t>3.3. 	Asfalto dangos (takas) atstatymo darbai</t>
  </si>
  <si>
    <t>5.3.</t>
  </si>
  <si>
    <t>IŠ VISO ŽINIARAŠTYJE 9.1, EUR BE PVM</t>
  </si>
  <si>
    <t>Nr. 10.1 Valstybinės reikšmės rajoninio kelio Nr. 5101 Rytinis privažiuojamasis kelias prie Vilkaviškio miesto ties 1,616 km</t>
  </si>
  <si>
    <t>3.3.	 Asfalto dangos (takas) atstatymo darbai</t>
  </si>
  <si>
    <t>IŠ VISO ŽINIARAŠTYJE 10.1, EUR BE PVM</t>
  </si>
  <si>
    <t>Nr. 11.1 Valstybinės reikšmės rajoninio kelio Nr. 5101 Rytinis privažiuojamasis kelias prie Vilkaviškio miesto ties 1,959 km</t>
  </si>
  <si>
    <t>4.2.	 Asfalto dangos (šaligatvis) įrengimo darbai</t>
  </si>
  <si>
    <t>4.2.3</t>
  </si>
  <si>
    <t>4.2.4</t>
  </si>
  <si>
    <t>4.2.5</t>
  </si>
  <si>
    <t>4.2.7</t>
  </si>
  <si>
    <t>4.2.8</t>
  </si>
  <si>
    <t>4.2.9</t>
  </si>
  <si>
    <t>4.3. 	Asfalto dangos (takas) atstatymo darbai</t>
  </si>
  <si>
    <t>4.3.2</t>
  </si>
  <si>
    <t>4.3.3</t>
  </si>
  <si>
    <t>4.3.4</t>
  </si>
  <si>
    <t>4.3.5</t>
  </si>
  <si>
    <t>4.3.6</t>
  </si>
  <si>
    <t>4.3.7</t>
  </si>
  <si>
    <t>IŠ VISO ŽINIARAŠTYJE 11.1, EUR BE PVM</t>
  </si>
  <si>
    <t>Nr.12.1 Valstybinės reikšmės rajoninio kelio Nr. 5101 Rytinis privažiuojamasis kelias prie Vilkaviškio miesto ties 2,060 km</t>
  </si>
  <si>
    <t>3.2.	Asfalto dangos (šaligatvis) įrengimo darbai</t>
  </si>
  <si>
    <t>3.3.	Asfalto dangos (takas) atstatymo darbai</t>
  </si>
  <si>
    <t>IŠ VISO ŽINIARAŠTYJE 12.1, EUR BE PVM</t>
  </si>
  <si>
    <t>Nr. 13.1 Valstybinės reikšmės rajoninio kelio Nr. 5101 Rytinis privažiuojamasis kelias prie Vilkaviškio miesto ties 2,674 km</t>
  </si>
  <si>
    <t>Betoninių gatvės bortų 100.30.15 cm ant betono C16/20pagrindo įrengimas.</t>
  </si>
  <si>
    <t>Betoninių vejos bortų 100.20.8 cm ant betono C16/20 pagrindo įrengimas.</t>
  </si>
  <si>
    <t>3.2.	Betoninių plytelių dangos (tako) atstatymo darbai</t>
  </si>
  <si>
    <t>Betoninių plytelių dangos įrengimas (panaudojant išsaugotas medžiagas)</t>
  </si>
  <si>
    <t>Betoninių plytelių dangos įrengimas</t>
  </si>
  <si>
    <t>IŠ VISO ŽINIARAŠTYJE 13.1, EUR BE PVM</t>
  </si>
  <si>
    <t>3.4.</t>
  </si>
  <si>
    <t>Nr. 13.2 Valstybinės reikšmės rajoninio kelio Nr. 5101 Rytinis privažiuojamasis kelias prie Vilkaviškio miesto ties 2,060 km</t>
  </si>
  <si>
    <t>3. Trinkelių dangos montavimo medžiagos</t>
  </si>
  <si>
    <t xml:space="preserve">Smėlis       </t>
  </si>
  <si>
    <t>Smėlio – žvyro mišinys</t>
  </si>
  <si>
    <t>Dolomito skalda</t>
  </si>
  <si>
    <t>5. Trinkelių dangos montavimo darbai</t>
  </si>
  <si>
    <t>Betoninių trinkelių įrengimas</t>
  </si>
  <si>
    <t>IŠ VISO ŽINIARAŠTYJE 13.2 EUR BE PVM</t>
  </si>
  <si>
    <t>Nr. 14.1 Valstybinės reikšmės rajoninis kelias Nr. 5102 Virbalis-Vištytis ties 11,007 km</t>
  </si>
  <si>
    <t>4. Betoninių trinkelių dangos įrengimo darbai</t>
  </si>
  <si>
    <t>3 cm storio pasluoksnio iš skaldos atsijų įrengimas</t>
  </si>
  <si>
    <t>Betoninių bordiūrų 100.30.15 ant betono pagrindo įrengimas (betonas pagrindas 2 m3)</t>
  </si>
  <si>
    <t>IŠ VISO ŽINIARAŠTYJE 14.1, EUR BE PVM</t>
  </si>
  <si>
    <t>Nr. 14.2 Valstybinės reikšmės rajoninis kelias Nr. 5102 Virbalis-Vištytis ties 11,007 km</t>
  </si>
  <si>
    <t>1. Medžiagos ir įrengimai</t>
  </si>
  <si>
    <t>1.28</t>
  </si>
  <si>
    <t>Trinkelės analogiškos esamoms (sugadintų atstatymui)</t>
  </si>
  <si>
    <r>
      <t>m</t>
    </r>
    <r>
      <rPr>
        <vertAlign val="superscript"/>
        <sz val="12"/>
        <color theme="1"/>
        <rFont val="Times New Roman"/>
        <family val="1"/>
      </rPr>
      <t>2</t>
    </r>
  </si>
  <si>
    <t>2. Darbų sąnaudos</t>
  </si>
  <si>
    <t>2.32</t>
  </si>
  <si>
    <t>Trinkelių dangos su pagrindais ardymas, atstatymas</t>
  </si>
  <si>
    <t>IŠ VISO ŽINIARAŠTYJE 14.2, EUR BE PVM</t>
  </si>
  <si>
    <t>15.1 Valstybinės reikšmės rajoninis kelias Nr. 5102 Virbalis-Vištytis ties 11,163 km</t>
  </si>
  <si>
    <t>Betoninių bordiūrų 100.30.15 ant betono pagrindo įrengimas (betonas pagrindas 5 m3)</t>
  </si>
  <si>
    <t>5.Iškilaus trapecinio greičio mažinimo kalnelio įrengimo darbai</t>
  </si>
  <si>
    <t>Polimerbetoninio latako ant betono pagrindo įrengimas su ketinėmis grotelėmis</t>
  </si>
  <si>
    <t>6. Iškilios saugumo salelės įrengimo darbai</t>
  </si>
  <si>
    <t>6.1</t>
  </si>
  <si>
    <t>6.2</t>
  </si>
  <si>
    <t>6.3</t>
  </si>
  <si>
    <t>6.4</t>
  </si>
  <si>
    <t>Betoninių bordiūrų 100.30.15 ant betono pagrindo įrengimas (betonas pagrindas 4.5 m3)</t>
  </si>
  <si>
    <t>IŠ VISO ŽINIARAŠTYJE 15.1, EUR BE PVM</t>
  </si>
  <si>
    <t>16.1 Valstybinės reikšmės rajoninis kelias Nr. 5106 Vilkaviškis-Bartinkai-Aistiškiai ties 16,185 km</t>
  </si>
  <si>
    <t>3. Iškilaus trapecinio greičio mažinimo kalnelio įrengimo darbai</t>
  </si>
  <si>
    <t>4. Betoninių plytelių dangos (šaligatvis) atstatymo darbai</t>
  </si>
  <si>
    <t>8 cm storio betoninių plytelių 300x300mm dangos įrengimas (panaudojant išsaugotas medžiagas)</t>
  </si>
  <si>
    <t>Betoninių bordiūrų 100.30.15 ant betono pagrindo įrengimas (betonas pagrindas 4.2 m3)</t>
  </si>
  <si>
    <t>IŠ VISO ŽINIARAŠTYJE 16.1, EUR BE PVM</t>
  </si>
  <si>
    <t>17.1 Valstybinės reikšmės rajoninis kelias Nr. 5106 Vilkaviškis-Bartinkai-Aistiškiai ties 16,74 km</t>
  </si>
  <si>
    <t>15 cm storio skaldos pagrindo sluoksnio įrengimas iš nesurištojo mineralinių medžiagų mišinio (fr. 0/45)</t>
  </si>
  <si>
    <t>IŠ VISO ŽINIARAŠTYJE 17.1, EUR BE PVM</t>
  </si>
  <si>
    <t>18.1 Valstybinės reikšmės rajoninis kelias Nr. 5110 Vilkaviškis-Suvalkai-Gižai ties 14,527km</t>
  </si>
  <si>
    <t>3.1.3</t>
  </si>
  <si>
    <t>3.2. 	Iškilaus trapecinio greičio mažinimo kalnelio įrengimo darbai</t>
  </si>
  <si>
    <t>3.3. 	Betoninių trinkelių dangos (šaligatvis) įrengimo darbai</t>
  </si>
  <si>
    <t>3.3.3.</t>
  </si>
  <si>
    <t xml:space="preserve">8 cm storio betoninių trinkelių 200x100mm dangos įrengimas </t>
  </si>
  <si>
    <t>IŠ VISO ŽINIARAŠTYJE 18.1, EUR BE PVM</t>
  </si>
  <si>
    <t>Nr. 19.1 valstybinės reikšmės rajoninio kelio Nr. 5106 Vilkaviškis–Bartninkai–Aistiškiai 17,006</t>
  </si>
  <si>
    <t>3.2. Betoninių trinkelių/plytelių dangos įrengimo darbai</t>
  </si>
  <si>
    <t>19 cm storio šalčiui nejautraus sluoksnio įrengimas iš nesurištojo mineralinių medžiagų mišinio</t>
  </si>
  <si>
    <t>8 cm storio betoninių plytelių 375x375mm dangos įrengimas</t>
  </si>
  <si>
    <t>IŠ VISO ŽINIARAŠTYJE 19.1, EUR BE PVM</t>
  </si>
  <si>
    <t>Nr. 20.1 Valstybinės reikšmės rajoninio kelio Nr. 5115 Patilčiai–Bartninkai–Kaupiškiai 5,499 km</t>
  </si>
  <si>
    <t>IŠ VISO ŽINIARAŠTYJE 20.1, EUR BE PVM</t>
  </si>
  <si>
    <t>Nr. 21.1 Valstybinės reikšmės rajoninio kelio Nr. 5115 Patilčiai–Bartninkai–Kaupiškiai 5,533 km</t>
  </si>
  <si>
    <t>3.2. Betoninių trinkelių/plytelių dangos atstatymo darbai</t>
  </si>
  <si>
    <t>IŠ VISO ŽINIARAŠTYJE 21.1, EUR BE PVM</t>
  </si>
  <si>
    <t>19.2-21.2. Valstybinės reikšmės rajoninio kelio Nr. 5115 Patilčiai–Bartninkai–Kaupiškiai 5,499 km ir 5,533 km ir valstybinės reikšmės rajoninio kelio Nr. 5106 Vilkaviškis–Bartninkai–Aistiškiai 17,006 km</t>
  </si>
  <si>
    <t>1. Apšvietimo tinklų montavimas</t>
  </si>
  <si>
    <t>1.26</t>
  </si>
  <si>
    <t>Esamų plytelių dangos išadymas ir atstatymas</t>
  </si>
  <si>
    <t>1.27</t>
  </si>
  <si>
    <t>1.29</t>
  </si>
  <si>
    <t>1.30</t>
  </si>
  <si>
    <t>1.31</t>
  </si>
  <si>
    <t>IŠ VISO ŽINIARAŠTYJE 19.2-21.2, EUR BE PVM</t>
  </si>
  <si>
    <t>22.1 Valstybinės reikšmės rajoninio kelio Nr. 5118 Slabadai–Sūdava–Opšrūtai ties 12,212km</t>
  </si>
  <si>
    <t>3.1.2.</t>
  </si>
  <si>
    <t>3.4. 	Betoninių trinkelių dangos (takas) įrengimo darbai</t>
  </si>
  <si>
    <t>3.4.3.</t>
  </si>
  <si>
    <t>3.4.4.</t>
  </si>
  <si>
    <t>3.4.5.</t>
  </si>
  <si>
    <t>3.4.6.</t>
  </si>
  <si>
    <t>3.4.7.</t>
  </si>
  <si>
    <t>3.5.	Betoninių trinkelių dangos (takas) atstatymo darbai</t>
  </si>
  <si>
    <t>3.5.1</t>
  </si>
  <si>
    <t>3.5.2</t>
  </si>
  <si>
    <t>Betoninių trinkelių dangos įrengimas (panaudojant išsaugotas medžiagas)</t>
  </si>
  <si>
    <t>IŠ VISO ŽINIARAŠTYJE 22.1, EUR BE PVM</t>
  </si>
  <si>
    <t>23.Valstybinės reikšmės rajoninio kelio Nr. 5122 Ožkabaliai-Turgalaukis-Liudvinavas, ties 22,244 km</t>
  </si>
  <si>
    <t>3.2. Įspėjamųjų paviršių dangos įrengimo darbai</t>
  </si>
  <si>
    <t>3 cm atsijų sluoksnio įrengimas</t>
  </si>
  <si>
    <t>3.2. Betoninių trinkelių dangos atstatymo darbai</t>
  </si>
  <si>
    <t>3.3.Betoninių trinkelių dangos (tako) įrengimo darbai</t>
  </si>
  <si>
    <t>4. Betoninių bordiūrų įrengimo darbai</t>
  </si>
  <si>
    <t>Betoninių bordiūrų 100.30.15 ant betono pagrindo įrengimas</t>
  </si>
  <si>
    <t>IŠ VISO ŽINIARAŠTYJE 23 EUR BE PVM</t>
  </si>
  <si>
    <t>24.1. Privažiuojamasis kelias prie S.Neries gimtinės nuo valstybinės reikšmės rajoninio kelio Nr. 5140 Marijampolė– Kybartai ties 0,155km</t>
  </si>
  <si>
    <t>3.1.	 Betoninių trinkelių dangos (šaligatvis) atstatymo darbai</t>
  </si>
  <si>
    <t>3.1.1.</t>
  </si>
  <si>
    <t>3.1.4</t>
  </si>
  <si>
    <t>IŠ VISO ŽINIARAŠTYJE 24.1, EUR BE PVM</t>
  </si>
  <si>
    <t>24.2. Privažiuojamasis kelias prie S.Neries gimtinės nuo valstybinės reikšmės rajoninio kelio Nr. 5140 Marijampolė– Kybartai ties 0,155 km</t>
  </si>
  <si>
    <t>IŠ VISO ŽINIARAŠTYJE 24.2, EUR BE PVM</t>
  </si>
  <si>
    <t xml:space="preserve">Rangovas privalo užpildyti visus pilkai pažymėtus langelius. Negalima įtraukti naujų eilučių ar stulpelių. </t>
  </si>
  <si>
    <t>Rangovo pasiūlymas, kuriame nebus užpildyti visi privalomi laukai (pilkai pažymėti langeliai), bus atmestas.</t>
  </si>
  <si>
    <t>Rangovas negali nurodyti darbų įkainio 0,00 Eur be PVM. Rangovo pasiūlymas, kuriame bus nurodytas 0,00 Eur darbų įkainis, bus atmestas.</t>
  </si>
  <si>
    <t>Šis dokumentas (failas) privalo būti pateiktas ne skenuota forma, bet Microsoft Excell formatu ar kita visuotinai prieinama teksto redagavimo programa.</t>
  </si>
  <si>
    <r>
      <t xml:space="preserve">Vieneto kaina, Eur be PVM  </t>
    </r>
    <r>
      <rPr>
        <b/>
        <sz val="11"/>
        <color rgb="FFFF0000"/>
        <rFont val="Times New Roman"/>
        <family val="1"/>
        <charset val="186"/>
      </rPr>
      <t>(pildo Rangovas)</t>
    </r>
  </si>
  <si>
    <r>
      <t xml:space="preserve">Vieneto kaina, Eur be PVM  </t>
    </r>
    <r>
      <rPr>
        <b/>
        <sz val="12"/>
        <color rgb="FFFF0000"/>
        <rFont val="Times New Roman"/>
        <family val="1"/>
        <charset val="186"/>
      </rPr>
      <t>(pildo Rangovas)</t>
    </r>
  </si>
  <si>
    <t>Vertė į pasiūlymo formą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</si>
</sst>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8"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Arial"/>
      <family val="2"/>
      <charset val="186"/>
    </font>
    <font>
      <sz val="11"/>
      <color theme="1"/>
      <name val="Aria"/>
      <charset val="186"/>
    </font>
    <font>
      <b/>
      <sz val="10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/>
    <xf numFmtId="0" fontId="1" fillId="0" borderId="0"/>
  </cellStyleXfs>
  <cellXfs count="20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center" vertical="center"/>
    </xf>
    <xf numFmtId="16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center" vertical="center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NumberFormat="1" applyFont="1" applyAlignment="1" applyProtection="1">
      <alignment horizontal="center" vertical="center" wrapText="1"/>
    </xf>
    <xf numFmtId="0" fontId="3" fillId="0" borderId="11" xfId="2" applyFont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center" vertical="center" wrapText="1"/>
    </xf>
    <xf numFmtId="0" fontId="3" fillId="0" borderId="5" xfId="2" applyFont="1" applyBorder="1" applyAlignment="1" applyProtection="1">
      <alignment horizontal="center" vertical="center" wrapText="1"/>
    </xf>
    <xf numFmtId="0" fontId="3" fillId="0" borderId="5" xfId="2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7" fillId="0" borderId="0" xfId="0" applyFont="1"/>
    <xf numFmtId="0" fontId="8" fillId="0" borderId="0" xfId="0" applyFont="1"/>
    <xf numFmtId="49" fontId="10" fillId="0" borderId="14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4" fontId="12" fillId="4" borderId="15" xfId="3" applyNumberFormat="1" applyFont="1" applyFill="1" applyBorder="1" applyAlignment="1" applyProtection="1">
      <alignment horizontal="center" vertical="center" wrapText="1"/>
      <protection locked="0"/>
    </xf>
    <xf numFmtId="4" fontId="11" fillId="0" borderId="16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4" fontId="11" fillId="0" borderId="2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/>
    </xf>
    <xf numFmtId="4" fontId="11" fillId="0" borderId="2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49" fontId="10" fillId="0" borderId="17" xfId="4" applyNumberFormat="1" applyFont="1" applyBorder="1" applyAlignment="1">
      <alignment horizontal="center" vertical="center" wrapText="1"/>
    </xf>
    <xf numFmtId="49" fontId="11" fillId="0" borderId="4" xfId="4" applyNumberFormat="1" applyFont="1" applyBorder="1" applyAlignment="1">
      <alignment horizontal="center" vertical="center" wrapText="1"/>
    </xf>
    <xf numFmtId="49" fontId="11" fillId="0" borderId="5" xfId="4" applyNumberFormat="1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12" fillId="0" borderId="0" xfId="4" applyFont="1" applyAlignment="1">
      <alignment vertical="center" wrapText="1"/>
    </xf>
    <xf numFmtId="0" fontId="12" fillId="0" borderId="0" xfId="4" applyFont="1" applyAlignment="1">
      <alignment vertical="center"/>
    </xf>
    <xf numFmtId="0" fontId="12" fillId="0" borderId="24" xfId="3" applyFont="1" applyBorder="1" applyAlignment="1">
      <alignment horizontal="center" vertical="center" wrapText="1"/>
    </xf>
    <xf numFmtId="4" fontId="12" fillId="0" borderId="25" xfId="3" applyNumberFormat="1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4" fontId="15" fillId="0" borderId="0" xfId="0" applyNumberFormat="1" applyFont="1" applyAlignment="1" applyProtection="1">
      <alignment horizontal="center" vertical="center"/>
      <protection locked="0"/>
    </xf>
    <xf numFmtId="4" fontId="12" fillId="0" borderId="0" xfId="4" applyNumberFormat="1" applyFont="1" applyAlignment="1">
      <alignment horizontal="right" vertical="center" wrapText="1"/>
    </xf>
    <xf numFmtId="4" fontId="12" fillId="0" borderId="0" xfId="4" applyNumberFormat="1" applyFont="1" applyAlignment="1">
      <alignment horizontal="right" vertical="center"/>
    </xf>
    <xf numFmtId="0" fontId="12" fillId="0" borderId="0" xfId="4" applyFont="1" applyAlignment="1">
      <alignment horizontal="right" vertical="center"/>
    </xf>
    <xf numFmtId="4" fontId="12" fillId="0" borderId="0" xfId="3" applyNumberFormat="1" applyFont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3" fillId="0" borderId="0" xfId="1" applyFont="1" applyBorder="1" applyAlignment="1" applyProtection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 applyProtection="1">
      <alignment horizontal="center" vertical="center"/>
      <protection locked="0"/>
    </xf>
    <xf numFmtId="4" fontId="12" fillId="4" borderId="4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8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" fontId="12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horizontal="center" vertical="center" wrapText="1"/>
    </xf>
    <xf numFmtId="4" fontId="12" fillId="4" borderId="21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" fontId="11" fillId="0" borderId="29" xfId="0" applyNumberFormat="1" applyFont="1" applyBorder="1" applyAlignment="1">
      <alignment horizontal="center" vertical="center" wrapText="1"/>
    </xf>
    <xf numFmtId="4" fontId="12" fillId="4" borderId="30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4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31" xfId="3" applyFont="1" applyBorder="1" applyAlignment="1">
      <alignment horizontal="center" vertical="center" wrapText="1"/>
    </xf>
    <xf numFmtId="4" fontId="12" fillId="0" borderId="19" xfId="3" applyNumberFormat="1" applyFont="1" applyBorder="1" applyAlignment="1">
      <alignment horizontal="center" vertical="center" wrapText="1"/>
    </xf>
    <xf numFmtId="0" fontId="3" fillId="0" borderId="20" xfId="2" applyFont="1" applyBorder="1" applyAlignment="1" applyProtection="1">
      <alignment horizontal="center" vertical="center" wrapText="1"/>
    </xf>
    <xf numFmtId="0" fontId="3" fillId="0" borderId="32" xfId="2" applyFont="1" applyBorder="1" applyAlignment="1" applyProtection="1">
      <alignment horizontal="center" vertical="center" wrapText="1"/>
    </xf>
    <xf numFmtId="0" fontId="3" fillId="0" borderId="21" xfId="2" applyFont="1" applyBorder="1" applyAlignment="1" applyProtection="1">
      <alignment horizontal="center" vertical="center" wrapText="1"/>
    </xf>
    <xf numFmtId="0" fontId="3" fillId="0" borderId="21" xfId="2" applyNumberFormat="1" applyFont="1" applyBorder="1" applyAlignment="1" applyProtection="1">
      <alignment horizontal="center" vertical="center" wrapText="1"/>
    </xf>
    <xf numFmtId="0" fontId="3" fillId="0" borderId="22" xfId="1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49" fontId="11" fillId="0" borderId="33" xfId="0" applyNumberFormat="1" applyFont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49" fontId="13" fillId="5" borderId="6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 wrapText="1"/>
    </xf>
    <xf numFmtId="0" fontId="2" fillId="0" borderId="12" xfId="2" applyFont="1" applyBorder="1" applyAlignment="1" applyProtection="1">
      <alignment horizontal="center" vertical="center" wrapText="1"/>
    </xf>
    <xf numFmtId="0" fontId="2" fillId="0" borderId="5" xfId="2" applyFont="1" applyBorder="1" applyAlignment="1" applyProtection="1">
      <alignment horizontal="center" vertical="center" wrapText="1"/>
    </xf>
    <xf numFmtId="0" fontId="2" fillId="0" borderId="5" xfId="2" applyNumberFormat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/>
    </xf>
    <xf numFmtId="4" fontId="21" fillId="0" borderId="18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2" fillId="0" borderId="0" xfId="4" applyFont="1" applyAlignment="1">
      <alignment vertical="center" wrapText="1"/>
    </xf>
    <xf numFmtId="0" fontId="22" fillId="0" borderId="0" xfId="4" applyFont="1" applyAlignment="1">
      <alignment vertical="center"/>
    </xf>
    <xf numFmtId="0" fontId="22" fillId="0" borderId="24" xfId="3" applyFont="1" applyBorder="1" applyAlignment="1">
      <alignment horizontal="center" vertical="center" wrapText="1"/>
    </xf>
    <xf numFmtId="4" fontId="22" fillId="0" borderId="25" xfId="3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3" fillId="0" borderId="4" xfId="1" applyFont="1" applyBorder="1" applyAlignment="1" applyProtection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22" fillId="4" borderId="4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" fontId="12" fillId="4" borderId="38" xfId="3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center" vertical="center" wrapText="1"/>
    </xf>
    <xf numFmtId="4" fontId="11" fillId="0" borderId="21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49" fontId="10" fillId="0" borderId="14" xfId="4" applyNumberFormat="1" applyFont="1" applyBorder="1" applyAlignment="1">
      <alignment horizontal="center" vertical="center" wrapText="1"/>
    </xf>
    <xf numFmtId="49" fontId="11" fillId="0" borderId="15" xfId="4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49" fontId="10" fillId="0" borderId="7" xfId="4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49" fontId="10" fillId="0" borderId="4" xfId="4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3" fillId="0" borderId="0" xfId="2" applyFont="1" applyBorder="1" applyAlignment="1" applyProtection="1">
      <alignment horizontal="center" vertical="center" wrapText="1"/>
    </xf>
    <xf numFmtId="0" fontId="3" fillId="0" borderId="0" xfId="2" applyNumberFormat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12" fillId="0" borderId="0" xfId="3" applyNumberFormat="1" applyFont="1" applyAlignment="1" applyProtection="1">
      <alignment horizontal="center" vertical="center" wrapText="1"/>
      <protection locked="0"/>
    </xf>
    <xf numFmtId="4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4" fontId="11" fillId="0" borderId="0" xfId="0" applyNumberFormat="1" applyFont="1" applyAlignment="1" applyProtection="1">
      <alignment horizontal="center" vertical="center"/>
      <protection locked="0"/>
    </xf>
    <xf numFmtId="4" fontId="12" fillId="0" borderId="0" xfId="4" applyNumberFormat="1" applyFont="1" applyAlignment="1" applyProtection="1">
      <alignment horizontal="center" vertical="center" wrapText="1"/>
      <protection locked="0"/>
    </xf>
    <xf numFmtId="49" fontId="10" fillId="0" borderId="0" xfId="4" applyNumberFormat="1" applyFont="1" applyAlignment="1">
      <alignment horizontal="center" vertical="center" wrapText="1"/>
    </xf>
    <xf numFmtId="49" fontId="11" fillId="0" borderId="0" xfId="4" applyNumberFormat="1" applyFont="1" applyAlignment="1">
      <alignment horizontal="center" vertical="center" wrapText="1"/>
    </xf>
    <xf numFmtId="4" fontId="11" fillId="0" borderId="0" xfId="4" applyNumberFormat="1" applyFont="1" applyAlignment="1" applyProtection="1">
      <alignment horizontal="center" vertical="center" wrapText="1"/>
      <protection locked="0"/>
    </xf>
    <xf numFmtId="0" fontId="12" fillId="0" borderId="0" xfId="3" applyFont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64" fontId="12" fillId="4" borderId="4" xfId="0" applyNumberFormat="1" applyFont="1" applyFill="1" applyBorder="1" applyAlignment="1" applyProtection="1">
      <alignment horizontal="center" vertical="center"/>
      <protection locked="0"/>
    </xf>
    <xf numFmtId="0" fontId="25" fillId="0" borderId="3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18" fillId="0" borderId="0" xfId="0" applyFont="1"/>
    <xf numFmtId="0" fontId="3" fillId="0" borderId="4" xfId="2" applyFont="1" applyBorder="1" applyAlignment="1" applyProtection="1">
      <alignment horizontal="center" vertical="center" wrapText="1"/>
    </xf>
    <xf numFmtId="0" fontId="3" fillId="0" borderId="4" xfId="2" applyNumberFormat="1" applyFont="1" applyBorder="1" applyAlignment="1" applyProtection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" fillId="2" borderId="0" xfId="1" applyFont="1" applyFill="1" applyAlignment="1" applyProtection="1">
      <alignment horizontal="center" vertical="center" wrapText="1"/>
    </xf>
    <xf numFmtId="0" fontId="3" fillId="3" borderId="8" xfId="1" applyFont="1" applyFill="1" applyBorder="1" applyAlignment="1" applyProtection="1">
      <alignment horizontal="center" vertical="center"/>
    </xf>
    <xf numFmtId="0" fontId="3" fillId="3" borderId="9" xfId="1" applyFont="1" applyFill="1" applyBorder="1" applyAlignment="1" applyProtection="1">
      <alignment horizontal="center" vertical="center"/>
    </xf>
    <xf numFmtId="0" fontId="3" fillId="3" borderId="10" xfId="1" applyFont="1" applyFill="1" applyBorder="1" applyAlignment="1" applyProtection="1">
      <alignment horizontal="center" vertical="center"/>
    </xf>
    <xf numFmtId="0" fontId="2" fillId="3" borderId="8" xfId="1" applyFont="1" applyFill="1" applyBorder="1" applyAlignment="1" applyProtection="1">
      <alignment horizontal="center" vertical="center"/>
    </xf>
    <xf numFmtId="0" fontId="2" fillId="3" borderId="9" xfId="1" applyFont="1" applyFill="1" applyBorder="1" applyAlignment="1" applyProtection="1">
      <alignment horizontal="center" vertical="center"/>
    </xf>
    <xf numFmtId="0" fontId="2" fillId="3" borderId="10" xfId="1" applyFont="1" applyFill="1" applyBorder="1" applyAlignment="1" applyProtection="1">
      <alignment horizontal="center" vertical="center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 applyProtection="1">
      <alignment horizontal="center" vertical="center" wrapText="1"/>
    </xf>
    <xf numFmtId="0" fontId="3" fillId="3" borderId="10" xfId="1" applyFont="1" applyFill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2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">
    <cellStyle name="Įprastas" xfId="0" builtinId="0"/>
    <cellStyle name="Normal 2 2" xfId="1" xr:uid="{74FA6088-E98A-4100-AB37-C5169C2DA4CB}"/>
    <cellStyle name="Normal 3" xfId="4" xr:uid="{11A74CE1-1976-44ED-948D-059E1D5420A4}"/>
    <cellStyle name="TableStyleLight1" xfId="3" xr:uid="{4397D909-FEB5-46D0-9CC1-4B976F39A5AE}"/>
    <cellStyle name="TableStyleLight1 2" xfId="2" xr:uid="{00B7F04E-20A6-4AF6-A0CD-1C0A9CBD4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5BCF-1E6C-4D5D-BD88-9F165D48B568}">
  <sheetPr>
    <pageSetUpPr fitToPage="1"/>
  </sheetPr>
  <dimension ref="A1:J143"/>
  <sheetViews>
    <sheetView zoomScale="80" zoomScaleNormal="80" workbookViewId="0">
      <selection activeCell="F15" sqref="F15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8" width="21.5703125" style="8" customWidth="1"/>
    <col min="9" max="9" width="16.28515625" style="9" customWidth="1"/>
    <col min="10" max="16384" width="9.28515625" style="9"/>
  </cols>
  <sheetData>
    <row r="1" spans="1:9" ht="15.75">
      <c r="A1" s="182" t="s">
        <v>311</v>
      </c>
    </row>
    <row r="2" spans="1:9" ht="15.75">
      <c r="A2" s="182" t="s">
        <v>312</v>
      </c>
    </row>
    <row r="3" spans="1:9" ht="15.75">
      <c r="A3" s="182" t="s">
        <v>313</v>
      </c>
    </row>
    <row r="4" spans="1:9" ht="15.75">
      <c r="A4" s="182" t="s">
        <v>314</v>
      </c>
    </row>
    <row r="5" spans="1:9" ht="15.75">
      <c r="A5" s="182"/>
    </row>
    <row r="6" spans="1:9" ht="40.15" customHeight="1">
      <c r="A6" s="186" t="s">
        <v>0</v>
      </c>
      <c r="B6" s="186"/>
      <c r="C6" s="186"/>
      <c r="D6" s="186"/>
      <c r="E6" s="186"/>
      <c r="F6" s="186"/>
      <c r="G6" s="186"/>
    </row>
    <row r="7" spans="1:9" ht="21.75" customHeight="1" thickBot="1">
      <c r="A7" s="10"/>
      <c r="B7" s="10"/>
      <c r="C7" s="10"/>
      <c r="D7" s="10"/>
      <c r="E7" s="11"/>
      <c r="F7" s="10"/>
      <c r="G7" s="10"/>
    </row>
    <row r="8" spans="1:9" ht="21.75" customHeight="1">
      <c r="A8" s="187" t="s">
        <v>26</v>
      </c>
      <c r="B8" s="188"/>
      <c r="C8" s="188"/>
      <c r="D8" s="188"/>
      <c r="E8" s="188"/>
      <c r="F8" s="188"/>
      <c r="G8" s="189"/>
    </row>
    <row r="9" spans="1:9" ht="45.6" customHeight="1">
      <c r="A9" s="12" t="s">
        <v>27</v>
      </c>
      <c r="B9" s="13" t="s">
        <v>28</v>
      </c>
      <c r="C9" s="14" t="s">
        <v>29</v>
      </c>
      <c r="D9" s="14" t="s">
        <v>30</v>
      </c>
      <c r="E9" s="15" t="s">
        <v>31</v>
      </c>
      <c r="F9" s="16" t="s">
        <v>315</v>
      </c>
      <c r="G9" s="17" t="s">
        <v>32</v>
      </c>
      <c r="H9" s="18"/>
      <c r="I9" s="19"/>
    </row>
    <row r="10" spans="1:9" s="38" customFormat="1" ht="31.5" customHeight="1">
      <c r="A10" s="49" t="s">
        <v>43</v>
      </c>
      <c r="B10" s="50" t="s">
        <v>46</v>
      </c>
      <c r="C10" s="30" t="s">
        <v>47</v>
      </c>
      <c r="D10" s="39" t="s">
        <v>34</v>
      </c>
      <c r="E10" s="28">
        <v>13.5</v>
      </c>
      <c r="F10" s="69">
        <v>4</v>
      </c>
      <c r="G10" s="29">
        <f>ROUND((E10*F10),2)</f>
        <v>54</v>
      </c>
      <c r="H10" s="37"/>
      <c r="I10" s="37"/>
    </row>
    <row r="11" spans="1:9" s="38" customFormat="1" ht="31.5" customHeight="1">
      <c r="A11" s="49" t="s">
        <v>43</v>
      </c>
      <c r="B11" s="50" t="s">
        <v>48</v>
      </c>
      <c r="C11" s="30" t="s">
        <v>49</v>
      </c>
      <c r="D11" s="39" t="s">
        <v>34</v>
      </c>
      <c r="E11" s="28">
        <v>4.5999999999999996</v>
      </c>
      <c r="F11" s="69">
        <v>40</v>
      </c>
      <c r="G11" s="29">
        <f>ROUND((E11*F11),2)</f>
        <v>184</v>
      </c>
      <c r="H11" s="37"/>
      <c r="I11" s="37"/>
    </row>
    <row r="12" spans="1:9" s="38" customFormat="1" ht="31.5" customHeight="1">
      <c r="A12" s="49" t="s">
        <v>43</v>
      </c>
      <c r="B12" s="50" t="s">
        <v>50</v>
      </c>
      <c r="C12" s="30" t="s">
        <v>51</v>
      </c>
      <c r="D12" s="39" t="s">
        <v>34</v>
      </c>
      <c r="E12" s="28">
        <v>8.9</v>
      </c>
      <c r="F12" s="69">
        <v>40</v>
      </c>
      <c r="G12" s="29">
        <f t="shared" ref="G12:G14" si="0">ROUND((E12*F12),2)</f>
        <v>356</v>
      </c>
      <c r="H12" s="37"/>
      <c r="I12" s="37"/>
    </row>
    <row r="13" spans="1:9" s="38" customFormat="1" ht="31.5" customHeight="1">
      <c r="A13" s="49" t="s">
        <v>43</v>
      </c>
      <c r="B13" s="50" t="s">
        <v>56</v>
      </c>
      <c r="C13" s="30" t="s">
        <v>57</v>
      </c>
      <c r="D13" s="39" t="s">
        <v>33</v>
      </c>
      <c r="E13" s="175">
        <v>106</v>
      </c>
      <c r="F13" s="69">
        <v>45</v>
      </c>
      <c r="G13" s="29">
        <f t="shared" si="0"/>
        <v>4770</v>
      </c>
      <c r="H13" s="37"/>
      <c r="I13" s="37"/>
    </row>
    <row r="14" spans="1:9" s="38" customFormat="1" ht="31.5" customHeight="1">
      <c r="A14" s="49" t="s">
        <v>43</v>
      </c>
      <c r="B14" s="50" t="s">
        <v>58</v>
      </c>
      <c r="C14" s="30" t="s">
        <v>59</v>
      </c>
      <c r="D14" s="39" t="s">
        <v>33</v>
      </c>
      <c r="E14" s="175">
        <v>210</v>
      </c>
      <c r="F14" s="69">
        <v>16</v>
      </c>
      <c r="G14" s="29">
        <f t="shared" si="0"/>
        <v>3360</v>
      </c>
      <c r="H14" s="37"/>
      <c r="I14" s="37"/>
    </row>
    <row r="15" spans="1:9" ht="46.9" customHeight="1" thickBot="1">
      <c r="A15" s="55"/>
      <c r="B15" s="56"/>
      <c r="C15" s="55"/>
      <c r="D15" s="56"/>
      <c r="E15" s="56"/>
      <c r="F15" s="57" t="s">
        <v>63</v>
      </c>
      <c r="G15" s="58">
        <f>SUM(G10:G14)</f>
        <v>8724</v>
      </c>
      <c r="H15" s="59"/>
      <c r="I15" s="60"/>
    </row>
    <row r="16" spans="1:9" ht="31.5" customHeight="1">
      <c r="A16" s="61"/>
      <c r="B16" s="62"/>
      <c r="C16" s="62"/>
      <c r="D16" s="62"/>
      <c r="E16" s="63"/>
      <c r="F16" s="62"/>
      <c r="G16" s="64"/>
    </row>
    <row r="17" spans="1:10" ht="31.5" customHeight="1">
      <c r="A17" s="55"/>
      <c r="B17" s="56"/>
      <c r="C17" s="55"/>
      <c r="D17" s="56"/>
      <c r="E17" s="56"/>
      <c r="F17" s="65"/>
      <c r="G17" s="64"/>
    </row>
    <row r="18" spans="1:10" ht="31.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</row>
    <row r="19" spans="1:10" s="66" customFormat="1" ht="31.5" customHeight="1"/>
    <row r="20" spans="1:10" s="66" customFormat="1" ht="31.5" customHeight="1"/>
    <row r="21" spans="1:10" s="66" customFormat="1" ht="31.5" customHeight="1"/>
    <row r="22" spans="1:10" s="66" customFormat="1" ht="31.5" customHeight="1"/>
    <row r="23" spans="1:10" s="66" customFormat="1" ht="31.5" customHeight="1"/>
    <row r="24" spans="1:10" s="66" customFormat="1" ht="31.5" customHeight="1"/>
    <row r="25" spans="1:10" s="66" customFormat="1" ht="31.5" customHeight="1"/>
    <row r="26" spans="1:10" s="66" customFormat="1" ht="31.5" customHeight="1"/>
    <row r="27" spans="1:10" s="66" customFormat="1" ht="31.5" customHeight="1"/>
    <row r="28" spans="1:10" s="66" customFormat="1" ht="31.5" customHeight="1"/>
    <row r="29" spans="1:10" s="66" customFormat="1" ht="31.5" customHeight="1"/>
    <row r="30" spans="1:10" s="66" customFormat="1" ht="31.5" customHeight="1"/>
    <row r="31" spans="1:10" s="66" customFormat="1" ht="31.5" customHeight="1"/>
    <row r="32" spans="1:10" s="66" customFormat="1" ht="31.5" customHeight="1"/>
    <row r="33" s="66" customFormat="1" ht="31.5" customHeight="1"/>
    <row r="34" s="66" customFormat="1" ht="31.5" customHeight="1"/>
    <row r="35" s="66" customFormat="1" ht="31.5" customHeight="1"/>
    <row r="36" s="66" customFormat="1" ht="31.5" customHeight="1"/>
    <row r="37" s="66" customFormat="1" ht="31.5" customHeight="1"/>
    <row r="38" s="66" customFormat="1" ht="14.25"/>
    <row r="39" s="66" customFormat="1" ht="31.5" customHeight="1"/>
    <row r="40" s="66" customFormat="1" ht="31.5" customHeight="1"/>
    <row r="41" s="66" customFormat="1" ht="31.5" customHeight="1"/>
    <row r="42" s="66" customFormat="1" ht="31.5" customHeight="1"/>
    <row r="43" s="66" customFormat="1" ht="31.5" customHeight="1"/>
    <row r="44" s="66" customFormat="1" ht="31.5" customHeight="1"/>
    <row r="45" s="66" customFormat="1" ht="31.5" customHeight="1"/>
    <row r="46" s="66" customFormat="1" ht="31.5" customHeight="1"/>
    <row r="47" s="66" customFormat="1" ht="31.5" customHeight="1"/>
    <row r="48" s="66" customFormat="1" ht="31.5" customHeight="1"/>
    <row r="49" s="66" customFormat="1" ht="31.5" customHeight="1"/>
    <row r="50" s="66" customFormat="1" ht="31.5" customHeight="1"/>
    <row r="51" s="66" customFormat="1" ht="31.5" customHeight="1"/>
    <row r="52" s="66" customFormat="1" ht="31.5" customHeight="1"/>
    <row r="53" s="66" customFormat="1" ht="14.25"/>
    <row r="54" s="66" customFormat="1" ht="31.5" customHeight="1"/>
    <row r="55" s="66" customFormat="1" ht="31.5" customHeight="1"/>
    <row r="56" s="66" customFormat="1" ht="31.5" customHeight="1"/>
    <row r="57" s="66" customFormat="1" ht="31.5" customHeight="1"/>
    <row r="58" s="66" customFormat="1" ht="31.5" customHeight="1"/>
    <row r="59" s="66" customFormat="1" ht="31.5" customHeight="1"/>
    <row r="60" s="66" customFormat="1" ht="31.5" customHeight="1"/>
    <row r="61" s="66" customFormat="1" ht="31.5" customHeight="1"/>
    <row r="62" s="66" customFormat="1" ht="31.5" customHeight="1"/>
    <row r="63" s="66" customFormat="1" ht="31.5" customHeight="1"/>
    <row r="64" s="66" customFormat="1" ht="31.5" customHeight="1"/>
    <row r="65" s="66" customFormat="1" ht="31.5" customHeight="1"/>
    <row r="66" s="66" customFormat="1" ht="31.5" customHeight="1"/>
    <row r="67" s="66" customFormat="1" ht="31.5" customHeight="1"/>
    <row r="68" s="66" customFormat="1" ht="31.5" customHeight="1"/>
    <row r="69" s="66" customFormat="1" ht="31.5" customHeight="1"/>
    <row r="70" s="66" customFormat="1" ht="42" customHeight="1"/>
    <row r="71" s="66" customFormat="1" ht="20.25" customHeight="1"/>
    <row r="72" s="66" customFormat="1" ht="14.25"/>
    <row r="73" s="66" customFormat="1" ht="14.25"/>
    <row r="74" s="66" customFormat="1" ht="31.5" customHeight="1"/>
    <row r="75" s="66" customFormat="1" ht="31.5" customHeight="1"/>
    <row r="76" s="66" customFormat="1" ht="31.5" customHeight="1"/>
    <row r="77" s="66" customFormat="1" ht="31.5" customHeight="1"/>
    <row r="78" s="66" customFormat="1" ht="31.5" customHeight="1"/>
    <row r="79" s="66" customFormat="1" ht="31.5" customHeight="1"/>
    <row r="80" s="66" customFormat="1" ht="31.5" customHeight="1"/>
    <row r="81" s="66" customFormat="1" ht="31.5" customHeight="1"/>
    <row r="82" s="66" customFormat="1" ht="31.5" customHeight="1"/>
    <row r="83" s="66" customFormat="1" ht="31.5" customHeight="1"/>
    <row r="84" s="66" customFormat="1" ht="42" customHeight="1"/>
    <row r="85" s="66" customFormat="1" ht="33" customHeight="1"/>
    <row r="86" s="66" customFormat="1" ht="27.75" customHeight="1"/>
    <row r="87" s="66" customFormat="1" ht="28.5" customHeight="1"/>
    <row r="88" s="66" customFormat="1" ht="28.5" customHeight="1"/>
    <row r="89" s="66" customFormat="1" ht="28.5" customHeight="1"/>
    <row r="90" s="66" customFormat="1" ht="28.5" customHeight="1"/>
    <row r="91" s="66" customFormat="1" ht="28.5" customHeight="1"/>
    <row r="92" s="66" customFormat="1" ht="31.5" customHeight="1"/>
    <row r="93" s="66" customFormat="1" ht="31.5" customHeight="1"/>
    <row r="94" s="66" customFormat="1" ht="31.5" customHeight="1"/>
    <row r="95" s="66" customFormat="1" ht="31.5" customHeight="1"/>
    <row r="96" s="66" customFormat="1" ht="75" customHeight="1"/>
    <row r="97" spans="1:10" s="66" customFormat="1" ht="44.25" customHeight="1"/>
    <row r="98" spans="1:10" s="66" customFormat="1" ht="15" customHeight="1"/>
    <row r="99" spans="1:10" s="66" customFormat="1" ht="15" customHeight="1"/>
    <row r="100" spans="1:10" s="66" customFormat="1" ht="21.75" customHeight="1"/>
    <row r="101" spans="1:10" s="66" customFormat="1" ht="15" customHeight="1"/>
    <row r="102" spans="1:10" s="66" customFormat="1" ht="29.25" customHeight="1"/>
    <row r="103" spans="1:10" s="66" customFormat="1" ht="29.25" customHeight="1"/>
    <row r="104" spans="1:10" s="66" customFormat="1" ht="29.25" customHeight="1"/>
    <row r="105" spans="1:10" s="66" customFormat="1" ht="29.25" customHeight="1"/>
    <row r="106" spans="1:10" s="66" customFormat="1" ht="33" customHeight="1"/>
    <row r="107" spans="1:10" s="66" customFormat="1" ht="27.75" customHeight="1"/>
    <row r="108" spans="1:10" s="66" customFormat="1" ht="28.5" customHeight="1"/>
    <row r="109" spans="1:10" s="66" customFormat="1" ht="31.5" customHeight="1"/>
    <row r="110" spans="1:10" s="66" customFormat="1" ht="75" customHeight="1"/>
    <row r="111" spans="1:10" ht="31.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</row>
    <row r="112" spans="1:10" ht="31.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</row>
    <row r="113" spans="1:10" ht="31.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</row>
    <row r="114" spans="1:10" ht="31.5" customHeight="1"/>
    <row r="115" spans="1:10" ht="31.5" customHeight="1"/>
    <row r="116" spans="1:10" ht="31.5" customHeight="1"/>
    <row r="117" spans="1:10" ht="31.5" customHeight="1"/>
    <row r="118" spans="1:10" ht="31.5" customHeight="1"/>
    <row r="119" spans="1:10" ht="31.5" customHeight="1"/>
    <row r="120" spans="1:10" ht="31.5" customHeight="1"/>
    <row r="121" spans="1:10" ht="31.5" customHeight="1"/>
    <row r="122" spans="1:10" ht="31.5" customHeight="1"/>
    <row r="123" spans="1:10" ht="31.5" customHeight="1"/>
    <row r="124" spans="1:10" ht="31.5" customHeight="1"/>
    <row r="125" spans="1:10" ht="31.5" customHeight="1"/>
    <row r="126" spans="1:10" ht="31.5" customHeight="1"/>
    <row r="127" spans="1:10" ht="31.5" customHeight="1"/>
    <row r="128" spans="1:10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42" customHeight="1"/>
    <row r="140" ht="33" customHeight="1"/>
    <row r="141" ht="27.75" customHeight="1"/>
    <row r="142" ht="28.5" customHeight="1"/>
    <row r="143" ht="28.5" customHeight="1"/>
  </sheetData>
  <mergeCells count="2">
    <mergeCell ref="A6:G6"/>
    <mergeCell ref="A8:G8"/>
  </mergeCells>
  <pageMargins left="0.7" right="0.7" top="0.75" bottom="0.75" header="0.3" footer="0.3"/>
  <pageSetup paperSize="9" scale="4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8341-74B4-4FFF-B006-13A06EFDCCB7}">
  <sheetPr>
    <pageSetUpPr fitToPage="1"/>
  </sheetPr>
  <dimension ref="A1:J17"/>
  <sheetViews>
    <sheetView topLeftCell="A4" workbookViewId="0">
      <selection activeCell="F15" sqref="F15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8" width="21.5703125" style="8" customWidth="1"/>
    <col min="9" max="9" width="16.28515625" style="9" customWidth="1"/>
    <col min="10" max="16384" width="9.28515625" style="9"/>
  </cols>
  <sheetData>
    <row r="1" spans="1:10" ht="15.75">
      <c r="A1" s="182" t="s">
        <v>311</v>
      </c>
    </row>
    <row r="2" spans="1:10" ht="15.75">
      <c r="A2" s="182" t="s">
        <v>312</v>
      </c>
    </row>
    <row r="3" spans="1:10" ht="15.75">
      <c r="A3" s="182" t="s">
        <v>313</v>
      </c>
    </row>
    <row r="4" spans="1:10" ht="15.75">
      <c r="A4" s="182" t="s">
        <v>314</v>
      </c>
    </row>
    <row r="5" spans="1:10" ht="15.75">
      <c r="A5" s="182"/>
    </row>
    <row r="6" spans="1:10" ht="15.75">
      <c r="A6" s="186" t="s">
        <v>0</v>
      </c>
      <c r="B6" s="186"/>
      <c r="C6" s="186"/>
      <c r="D6" s="186"/>
      <c r="E6" s="186"/>
      <c r="F6" s="186"/>
      <c r="G6" s="186"/>
    </row>
    <row r="7" spans="1:10">
      <c r="A7" s="10"/>
      <c r="B7" s="10"/>
      <c r="C7" s="10"/>
      <c r="D7" s="10"/>
      <c r="E7" s="11"/>
      <c r="F7" s="10"/>
      <c r="G7" s="10"/>
    </row>
    <row r="8" spans="1:10" ht="15.75" thickBot="1">
      <c r="A8" s="55"/>
      <c r="B8" s="56"/>
      <c r="C8" s="55"/>
      <c r="D8" s="56"/>
      <c r="E8" s="56"/>
      <c r="F8" s="65"/>
      <c r="G8" s="64"/>
    </row>
    <row r="9" spans="1:10">
      <c r="A9" s="187" t="s">
        <v>223</v>
      </c>
      <c r="B9" s="188"/>
      <c r="C9" s="188"/>
      <c r="D9" s="188"/>
      <c r="E9" s="188"/>
      <c r="F9" s="188"/>
      <c r="G9" s="189"/>
      <c r="J9" s="55"/>
    </row>
    <row r="10" spans="1:10" s="66" customFormat="1" ht="42.75">
      <c r="A10" s="12" t="s">
        <v>27</v>
      </c>
      <c r="B10" s="13" t="s">
        <v>28</v>
      </c>
      <c r="C10" s="13" t="s">
        <v>29</v>
      </c>
      <c r="D10" s="13" t="s">
        <v>30</v>
      </c>
      <c r="E10" s="13" t="s">
        <v>31</v>
      </c>
      <c r="F10" s="16" t="s">
        <v>315</v>
      </c>
      <c r="G10" s="17" t="s">
        <v>32</v>
      </c>
      <c r="H10" s="18"/>
      <c r="I10" s="19"/>
    </row>
    <row r="11" spans="1:10" s="66" customFormat="1" ht="30">
      <c r="A11" s="127" t="s">
        <v>224</v>
      </c>
      <c r="B11" s="27" t="s">
        <v>60</v>
      </c>
      <c r="C11" s="132" t="s">
        <v>225</v>
      </c>
      <c r="D11" s="95" t="s">
        <v>41</v>
      </c>
      <c r="E11" s="99">
        <v>32</v>
      </c>
      <c r="F11" s="69">
        <v>3</v>
      </c>
      <c r="G11" s="29">
        <f t="shared" ref="G11:G15" si="0">ROUND((E11*F11),2)</f>
        <v>96</v>
      </c>
      <c r="H11" s="79"/>
      <c r="I11" s="79"/>
    </row>
    <row r="12" spans="1:10" s="66" customFormat="1" ht="30">
      <c r="A12" s="127" t="s">
        <v>224</v>
      </c>
      <c r="B12" s="27" t="s">
        <v>74</v>
      </c>
      <c r="C12" s="132" t="s">
        <v>104</v>
      </c>
      <c r="D12" s="95" t="s">
        <v>41</v>
      </c>
      <c r="E12" s="99">
        <v>27</v>
      </c>
      <c r="F12" s="69">
        <v>35</v>
      </c>
      <c r="G12" s="29">
        <f t="shared" si="0"/>
        <v>945</v>
      </c>
      <c r="H12" s="79"/>
      <c r="I12" s="79"/>
    </row>
    <row r="13" spans="1:10" s="66" customFormat="1" ht="30">
      <c r="A13" s="127" t="s">
        <v>224</v>
      </c>
      <c r="B13" s="27" t="s">
        <v>75</v>
      </c>
      <c r="C13" s="132" t="s">
        <v>49</v>
      </c>
      <c r="D13" s="95" t="s">
        <v>41</v>
      </c>
      <c r="E13" s="99">
        <v>5</v>
      </c>
      <c r="F13" s="69">
        <v>35</v>
      </c>
      <c r="G13" s="29">
        <f t="shared" si="0"/>
        <v>175</v>
      </c>
      <c r="H13" s="79"/>
      <c r="I13" s="79"/>
    </row>
    <row r="14" spans="1:10" s="66" customFormat="1" ht="30">
      <c r="A14" s="127" t="s">
        <v>224</v>
      </c>
      <c r="B14" s="27" t="s">
        <v>76</v>
      </c>
      <c r="C14" s="132" t="s">
        <v>226</v>
      </c>
      <c r="D14" s="95" t="s">
        <v>33</v>
      </c>
      <c r="E14" s="99">
        <v>12</v>
      </c>
      <c r="F14" s="69">
        <v>43</v>
      </c>
      <c r="G14" s="29">
        <f t="shared" si="0"/>
        <v>516</v>
      </c>
      <c r="H14" s="79"/>
      <c r="I14" s="79"/>
    </row>
    <row r="15" spans="1:10" s="66" customFormat="1" ht="30">
      <c r="A15" s="127" t="s">
        <v>224</v>
      </c>
      <c r="B15" s="27" t="s">
        <v>77</v>
      </c>
      <c r="C15" s="132" t="s">
        <v>59</v>
      </c>
      <c r="D15" s="95" t="s">
        <v>33</v>
      </c>
      <c r="E15" s="99">
        <v>12</v>
      </c>
      <c r="F15" s="69">
        <v>16</v>
      </c>
      <c r="G15" s="29">
        <f t="shared" si="0"/>
        <v>192</v>
      </c>
      <c r="H15" s="79"/>
      <c r="I15" s="38"/>
    </row>
    <row r="16" spans="1:10" s="66" customFormat="1" ht="43.5" thickBot="1">
      <c r="A16" s="55"/>
      <c r="B16" s="56"/>
      <c r="C16" s="55"/>
      <c r="D16" s="56"/>
      <c r="E16" s="56"/>
      <c r="F16" s="57" t="s">
        <v>227</v>
      </c>
      <c r="G16" s="58">
        <f>SUM(G11:G15)</f>
        <v>1924</v>
      </c>
      <c r="H16" s="59"/>
      <c r="I16" s="60"/>
    </row>
    <row r="17" s="66" customFormat="1" ht="14.25"/>
  </sheetData>
  <mergeCells count="2">
    <mergeCell ref="A6:G6"/>
    <mergeCell ref="A9:G9"/>
  </mergeCells>
  <pageMargins left="0.7" right="0.7" top="0.75" bottom="0.75" header="0.3" footer="0.3"/>
  <pageSetup paperSize="9" scale="4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5295-8140-4935-BD78-BDC6BE06E0AF}">
  <sheetPr>
    <pageSetUpPr fitToPage="1"/>
  </sheetPr>
  <dimension ref="A1:G14"/>
  <sheetViews>
    <sheetView workbookViewId="0">
      <selection activeCell="F13" sqref="F13"/>
    </sheetView>
  </sheetViews>
  <sheetFormatPr defaultRowHeight="15"/>
  <cols>
    <col min="1" max="1" width="39.5703125" customWidth="1"/>
    <col min="2" max="2" width="10.5703125" customWidth="1"/>
    <col min="3" max="3" width="71.5703125" customWidth="1"/>
    <col min="4" max="4" width="9.28515625" customWidth="1"/>
    <col min="5" max="5" width="16.42578125" customWidth="1"/>
    <col min="6" max="6" width="20.5703125" customWidth="1"/>
    <col min="7" max="7" width="14.5703125" customWidth="1"/>
  </cols>
  <sheetData>
    <row r="1" spans="1:7" ht="15.75">
      <c r="A1" s="182" t="s">
        <v>311</v>
      </c>
    </row>
    <row r="2" spans="1:7" ht="15.75">
      <c r="A2" s="182" t="s">
        <v>312</v>
      </c>
    </row>
    <row r="3" spans="1:7" ht="15.75">
      <c r="A3" s="182" t="s">
        <v>313</v>
      </c>
    </row>
    <row r="4" spans="1:7" ht="15.75">
      <c r="A4" s="182" t="s">
        <v>314</v>
      </c>
    </row>
    <row r="5" spans="1:7" ht="15.75">
      <c r="A5" s="182"/>
    </row>
    <row r="6" spans="1:7" ht="21.75" customHeight="1">
      <c r="A6" s="186" t="s">
        <v>0</v>
      </c>
      <c r="B6" s="186"/>
      <c r="C6" s="186"/>
      <c r="D6" s="186"/>
      <c r="E6" s="186"/>
      <c r="F6" s="186"/>
      <c r="G6" s="186"/>
    </row>
    <row r="7" spans="1:7" ht="21.75" customHeight="1">
      <c r="A7" s="186"/>
      <c r="B7" s="186"/>
      <c r="C7" s="186"/>
      <c r="D7" s="186"/>
      <c r="E7" s="186"/>
      <c r="F7" s="186"/>
      <c r="G7" s="186"/>
    </row>
    <row r="8" spans="1:7" ht="21.75" customHeight="1"/>
    <row r="9" spans="1:7" ht="15.75" thickBot="1"/>
    <row r="10" spans="1:7">
      <c r="A10" s="187" t="s">
        <v>228</v>
      </c>
      <c r="B10" s="188"/>
      <c r="C10" s="188"/>
      <c r="D10" s="188"/>
      <c r="E10" s="188"/>
      <c r="F10" s="188"/>
      <c r="G10" s="189"/>
    </row>
    <row r="11" spans="1:7" ht="64.5" customHeight="1" thickBot="1">
      <c r="A11" s="83" t="s">
        <v>27</v>
      </c>
      <c r="B11" s="84" t="s">
        <v>28</v>
      </c>
      <c r="C11" s="85" t="s">
        <v>29</v>
      </c>
      <c r="D11" s="85" t="s">
        <v>30</v>
      </c>
      <c r="E11" s="86" t="s">
        <v>31</v>
      </c>
      <c r="F11" s="73" t="s">
        <v>315</v>
      </c>
      <c r="G11" s="87" t="s">
        <v>32</v>
      </c>
    </row>
    <row r="12" spans="1:7" ht="19.5" thickBot="1">
      <c r="A12" s="133" t="s">
        <v>229</v>
      </c>
      <c r="B12" s="106" t="s">
        <v>230</v>
      </c>
      <c r="C12" s="137" t="s">
        <v>231</v>
      </c>
      <c r="D12" s="138" t="s">
        <v>232</v>
      </c>
      <c r="E12" s="138">
        <v>2</v>
      </c>
      <c r="F12" s="134">
        <v>35</v>
      </c>
      <c r="G12" s="139">
        <f t="shared" ref="G12:G13" si="0">ROUND((E12*F12),2)</f>
        <v>70</v>
      </c>
    </row>
    <row r="13" spans="1:7" ht="18.75">
      <c r="A13" s="127" t="s">
        <v>233</v>
      </c>
      <c r="B13" s="122" t="s">
        <v>234</v>
      </c>
      <c r="C13" s="135" t="s">
        <v>235</v>
      </c>
      <c r="D13" s="136" t="s">
        <v>232</v>
      </c>
      <c r="E13" s="136">
        <v>4</v>
      </c>
      <c r="F13" s="134">
        <v>20</v>
      </c>
      <c r="G13" s="128">
        <f t="shared" si="0"/>
        <v>80</v>
      </c>
    </row>
    <row r="14" spans="1:7" ht="43.5" thickBot="1">
      <c r="F14" s="57" t="s">
        <v>236</v>
      </c>
      <c r="G14" s="58">
        <f>SUM(G12:G13)</f>
        <v>150</v>
      </c>
    </row>
  </sheetData>
  <mergeCells count="2">
    <mergeCell ref="A6:G7"/>
    <mergeCell ref="A10:G10"/>
  </mergeCells>
  <pageMargins left="0.7" right="0.7" top="0.75" bottom="0.75" header="0.3" footer="0.3"/>
  <pageSetup paperSize="9" scale="4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668F-5905-435C-B98A-18DDEDF3DE6C}">
  <sheetPr>
    <pageSetUpPr fitToPage="1"/>
  </sheetPr>
  <dimension ref="A1:J22"/>
  <sheetViews>
    <sheetView topLeftCell="A7" workbookViewId="0">
      <selection activeCell="J15" sqref="J15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8" width="21.5703125" style="8" customWidth="1"/>
    <col min="9" max="9" width="16.28515625" style="9" customWidth="1"/>
    <col min="10" max="16384" width="9.28515625" style="9"/>
  </cols>
  <sheetData>
    <row r="1" spans="1:10" ht="15.75">
      <c r="A1" s="182" t="s">
        <v>311</v>
      </c>
    </row>
    <row r="2" spans="1:10" ht="15.75">
      <c r="A2" s="182" t="s">
        <v>312</v>
      </c>
    </row>
    <row r="3" spans="1:10" ht="15.75">
      <c r="A3" s="182" t="s">
        <v>313</v>
      </c>
    </row>
    <row r="4" spans="1:10" ht="15.75">
      <c r="A4" s="182" t="s">
        <v>314</v>
      </c>
    </row>
    <row r="5" spans="1:10" ht="15.75">
      <c r="A5" s="182"/>
    </row>
    <row r="6" spans="1:10" ht="15.75">
      <c r="A6" s="186" t="s">
        <v>0</v>
      </c>
      <c r="B6" s="186"/>
      <c r="C6" s="186"/>
      <c r="D6" s="186"/>
      <c r="E6" s="186"/>
      <c r="F6" s="186"/>
      <c r="G6" s="186"/>
    </row>
    <row r="7" spans="1:10">
      <c r="A7" s="10"/>
      <c r="B7" s="10"/>
      <c r="C7" s="10"/>
      <c r="D7" s="10"/>
      <c r="E7" s="11"/>
      <c r="F7" s="10"/>
      <c r="G7" s="10"/>
    </row>
    <row r="8" spans="1:10" ht="15.75" thickBot="1">
      <c r="A8" s="55"/>
      <c r="B8" s="56"/>
      <c r="C8" s="55"/>
      <c r="D8" s="56"/>
      <c r="E8" s="56"/>
      <c r="F8" s="65"/>
      <c r="G8" s="64"/>
    </row>
    <row r="9" spans="1:10">
      <c r="A9" s="187" t="s">
        <v>237</v>
      </c>
      <c r="B9" s="188"/>
      <c r="C9" s="188"/>
      <c r="D9" s="188"/>
      <c r="E9" s="188"/>
      <c r="F9" s="188"/>
      <c r="G9" s="189"/>
      <c r="J9" s="55"/>
    </row>
    <row r="10" spans="1:10" s="66" customFormat="1" ht="43.5" thickBot="1">
      <c r="A10" s="83" t="s">
        <v>27</v>
      </c>
      <c r="B10" s="84" t="s">
        <v>28</v>
      </c>
      <c r="C10" s="84" t="s">
        <v>29</v>
      </c>
      <c r="D10" s="84" t="s">
        <v>30</v>
      </c>
      <c r="E10" s="84" t="s">
        <v>31</v>
      </c>
      <c r="F10" s="73" t="s">
        <v>315</v>
      </c>
      <c r="G10" s="87" t="s">
        <v>32</v>
      </c>
      <c r="H10" s="18"/>
      <c r="I10" s="19"/>
    </row>
    <row r="11" spans="1:10" s="66" customFormat="1" ht="30">
      <c r="A11" s="140" t="s">
        <v>224</v>
      </c>
      <c r="B11" s="45" t="s">
        <v>72</v>
      </c>
      <c r="C11" s="141" t="s">
        <v>225</v>
      </c>
      <c r="D11" s="104" t="s">
        <v>41</v>
      </c>
      <c r="E11" s="105">
        <v>7.5</v>
      </c>
      <c r="F11" s="72">
        <v>3</v>
      </c>
      <c r="G11" s="142">
        <f t="shared" ref="G11:G20" si="0">ROUND((E11*F11),2)</f>
        <v>22.5</v>
      </c>
      <c r="H11" s="79"/>
      <c r="I11" s="79"/>
    </row>
    <row r="12" spans="1:10" s="66" customFormat="1" ht="30">
      <c r="A12" s="127" t="s">
        <v>224</v>
      </c>
      <c r="B12" s="27" t="s">
        <v>73</v>
      </c>
      <c r="C12" s="132" t="s">
        <v>104</v>
      </c>
      <c r="D12" s="95" t="s">
        <v>41</v>
      </c>
      <c r="E12" s="99">
        <v>2.5</v>
      </c>
      <c r="F12" s="72">
        <v>35</v>
      </c>
      <c r="G12" s="128">
        <f t="shared" si="0"/>
        <v>87.5</v>
      </c>
      <c r="H12" s="79"/>
      <c r="I12" s="79"/>
    </row>
    <row r="13" spans="1:10" s="66" customFormat="1" ht="30">
      <c r="A13" s="127" t="s">
        <v>224</v>
      </c>
      <c r="B13" s="27" t="s">
        <v>60</v>
      </c>
      <c r="C13" s="132" t="s">
        <v>49</v>
      </c>
      <c r="D13" s="95" t="s">
        <v>41</v>
      </c>
      <c r="E13" s="99">
        <v>5</v>
      </c>
      <c r="F13" s="72">
        <v>35</v>
      </c>
      <c r="G13" s="128">
        <f t="shared" si="0"/>
        <v>175</v>
      </c>
      <c r="H13" s="79"/>
      <c r="I13" s="79"/>
    </row>
    <row r="14" spans="1:10" s="66" customFormat="1" ht="30">
      <c r="A14" s="127" t="s">
        <v>224</v>
      </c>
      <c r="B14" s="27" t="s">
        <v>74</v>
      </c>
      <c r="C14" s="132" t="s">
        <v>238</v>
      </c>
      <c r="D14" s="95" t="s">
        <v>33</v>
      </c>
      <c r="E14" s="99">
        <v>27</v>
      </c>
      <c r="F14" s="72">
        <v>43</v>
      </c>
      <c r="G14" s="128">
        <f t="shared" si="0"/>
        <v>1161</v>
      </c>
      <c r="H14" s="79"/>
      <c r="I14" s="79"/>
    </row>
    <row r="15" spans="1:10" s="66" customFormat="1" ht="30">
      <c r="A15" s="127" t="s">
        <v>224</v>
      </c>
      <c r="B15" s="27" t="s">
        <v>75</v>
      </c>
      <c r="C15" s="132" t="s">
        <v>59</v>
      </c>
      <c r="D15" s="95" t="s">
        <v>33</v>
      </c>
      <c r="E15" s="99">
        <v>2</v>
      </c>
      <c r="F15" s="72">
        <v>16</v>
      </c>
      <c r="G15" s="128">
        <f t="shared" si="0"/>
        <v>32</v>
      </c>
      <c r="H15" s="79"/>
      <c r="I15" s="38"/>
    </row>
    <row r="16" spans="1:10" s="66" customFormat="1" ht="30">
      <c r="A16" s="140" t="s">
        <v>239</v>
      </c>
      <c r="B16" s="45" t="s">
        <v>61</v>
      </c>
      <c r="C16" s="141" t="s">
        <v>240</v>
      </c>
      <c r="D16" s="104" t="s">
        <v>33</v>
      </c>
      <c r="E16" s="176">
        <v>20</v>
      </c>
      <c r="F16" s="72">
        <v>80</v>
      </c>
      <c r="G16" s="142">
        <f t="shared" si="0"/>
        <v>1600</v>
      </c>
      <c r="H16" s="80"/>
      <c r="I16" s="60"/>
    </row>
    <row r="17" spans="1:9" s="66" customFormat="1" ht="30">
      <c r="A17" s="140" t="s">
        <v>241</v>
      </c>
      <c r="B17" s="45" t="s">
        <v>242</v>
      </c>
      <c r="C17" s="141" t="s">
        <v>225</v>
      </c>
      <c r="D17" s="104" t="s">
        <v>41</v>
      </c>
      <c r="E17" s="105">
        <v>20</v>
      </c>
      <c r="F17" s="72">
        <v>3</v>
      </c>
      <c r="G17" s="142">
        <f t="shared" si="0"/>
        <v>60</v>
      </c>
      <c r="H17" s="80"/>
      <c r="I17" s="60"/>
    </row>
    <row r="18" spans="1:9" s="66" customFormat="1" ht="30">
      <c r="A18" s="127" t="s">
        <v>241</v>
      </c>
      <c r="B18" s="27" t="s">
        <v>243</v>
      </c>
      <c r="C18" s="132" t="s">
        <v>104</v>
      </c>
      <c r="D18" s="95" t="s">
        <v>41</v>
      </c>
      <c r="E18" s="99">
        <v>15</v>
      </c>
      <c r="F18" s="72">
        <v>35</v>
      </c>
      <c r="G18" s="128">
        <f t="shared" si="0"/>
        <v>525</v>
      </c>
      <c r="H18" s="80"/>
      <c r="I18" s="60"/>
    </row>
    <row r="19" spans="1:9" s="66" customFormat="1" ht="30.75" thickBot="1">
      <c r="A19" s="127" t="s">
        <v>241</v>
      </c>
      <c r="B19" s="27" t="s">
        <v>244</v>
      </c>
      <c r="C19" s="132" t="s">
        <v>49</v>
      </c>
      <c r="D19" s="95" t="s">
        <v>41</v>
      </c>
      <c r="E19" s="99">
        <v>5</v>
      </c>
      <c r="F19" s="72">
        <v>35</v>
      </c>
      <c r="G19" s="128">
        <f t="shared" si="0"/>
        <v>175</v>
      </c>
      <c r="H19" s="80"/>
      <c r="I19" s="60"/>
    </row>
    <row r="20" spans="1:9" s="66" customFormat="1" ht="30">
      <c r="A20" s="127" t="s">
        <v>241</v>
      </c>
      <c r="B20" s="27" t="s">
        <v>245</v>
      </c>
      <c r="C20" s="132" t="s">
        <v>246</v>
      </c>
      <c r="D20" s="95" t="s">
        <v>33</v>
      </c>
      <c r="E20" s="99">
        <v>27</v>
      </c>
      <c r="F20" s="72">
        <v>43</v>
      </c>
      <c r="G20" s="128">
        <f t="shared" si="0"/>
        <v>1161</v>
      </c>
      <c r="H20" s="80"/>
      <c r="I20" s="60"/>
    </row>
    <row r="21" spans="1:9" s="66" customFormat="1" ht="43.5" thickBot="1">
      <c r="A21" s="55"/>
      <c r="B21" s="56"/>
      <c r="C21" s="55"/>
      <c r="D21" s="56"/>
      <c r="E21" s="56"/>
      <c r="F21" s="57" t="s">
        <v>247</v>
      </c>
      <c r="G21" s="58">
        <f>SUM(G11:G20)</f>
        <v>4999</v>
      </c>
      <c r="H21" s="59"/>
      <c r="I21" s="60"/>
    </row>
    <row r="22" spans="1:9" s="66" customFormat="1" ht="14.25"/>
  </sheetData>
  <mergeCells count="2">
    <mergeCell ref="A6:G6"/>
    <mergeCell ref="A9:G9"/>
  </mergeCells>
  <pageMargins left="0.7" right="0.7" top="0.75" bottom="0.75" header="0.3" footer="0.3"/>
  <pageSetup paperSize="9" scale="4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15C4-62FE-4EFD-B423-0EC41B01C26D}">
  <sheetPr>
    <pageSetUpPr fitToPage="1"/>
  </sheetPr>
  <dimension ref="A1:J19"/>
  <sheetViews>
    <sheetView workbookViewId="0">
      <selection activeCell="K15" sqref="K15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8" width="21.5703125" style="8" customWidth="1"/>
    <col min="9" max="9" width="16.28515625" style="9" customWidth="1"/>
    <col min="10" max="16384" width="9.28515625" style="9"/>
  </cols>
  <sheetData>
    <row r="1" spans="1:10" ht="15.75">
      <c r="A1" s="182" t="s">
        <v>311</v>
      </c>
    </row>
    <row r="2" spans="1:10" ht="15.75">
      <c r="A2" s="182" t="s">
        <v>312</v>
      </c>
    </row>
    <row r="3" spans="1:10" ht="15.75">
      <c r="A3" s="182" t="s">
        <v>313</v>
      </c>
    </row>
    <row r="4" spans="1:10" ht="15.75">
      <c r="A4" s="182" t="s">
        <v>314</v>
      </c>
    </row>
    <row r="5" spans="1:10" ht="15.75">
      <c r="A5" s="182"/>
    </row>
    <row r="6" spans="1:10" ht="15.75">
      <c r="A6" s="186" t="s">
        <v>0</v>
      </c>
      <c r="B6" s="186"/>
      <c r="C6" s="186"/>
      <c r="D6" s="186"/>
      <c r="E6" s="186"/>
      <c r="F6" s="186"/>
      <c r="G6" s="186"/>
    </row>
    <row r="7" spans="1:10">
      <c r="A7" s="10"/>
      <c r="B7" s="10"/>
      <c r="C7" s="10"/>
      <c r="D7" s="10"/>
      <c r="E7" s="11"/>
      <c r="F7" s="10"/>
      <c r="G7" s="10"/>
    </row>
    <row r="8" spans="1:10" ht="15.75" thickBot="1">
      <c r="A8" s="55"/>
      <c r="B8" s="56"/>
      <c r="C8" s="55"/>
      <c r="D8" s="56"/>
      <c r="E8" s="56"/>
      <c r="F8" s="65"/>
      <c r="G8" s="64"/>
    </row>
    <row r="9" spans="1:10">
      <c r="A9" s="187" t="s">
        <v>248</v>
      </c>
      <c r="B9" s="188"/>
      <c r="C9" s="188"/>
      <c r="D9" s="188"/>
      <c r="E9" s="188"/>
      <c r="F9" s="188"/>
      <c r="G9" s="189"/>
      <c r="J9" s="55"/>
    </row>
    <row r="10" spans="1:10" s="66" customFormat="1" ht="48" customHeight="1" thickBot="1">
      <c r="A10" s="83" t="s">
        <v>27</v>
      </c>
      <c r="B10" s="84" t="s">
        <v>28</v>
      </c>
      <c r="C10" s="84" t="s">
        <v>29</v>
      </c>
      <c r="D10" s="84" t="s">
        <v>30</v>
      </c>
      <c r="E10" s="84" t="s">
        <v>31</v>
      </c>
      <c r="F10" s="16" t="s">
        <v>315</v>
      </c>
      <c r="G10" s="87" t="s">
        <v>32</v>
      </c>
      <c r="H10" s="18"/>
      <c r="I10" s="19"/>
    </row>
    <row r="11" spans="1:10" s="66" customFormat="1" ht="30">
      <c r="A11" s="102" t="s">
        <v>249</v>
      </c>
      <c r="B11" s="45" t="s">
        <v>116</v>
      </c>
      <c r="C11" s="141" t="s">
        <v>240</v>
      </c>
      <c r="D11" s="104" t="s">
        <v>33</v>
      </c>
      <c r="E11" s="105">
        <v>20</v>
      </c>
      <c r="F11" s="69">
        <v>80</v>
      </c>
      <c r="G11" s="46">
        <f t="shared" ref="G11:G17" si="0">ROUND((E11*F11),2)</f>
        <v>1600</v>
      </c>
      <c r="H11" s="80"/>
      <c r="I11" s="60"/>
    </row>
    <row r="12" spans="1:10" s="66" customFormat="1" ht="30">
      <c r="A12" s="102" t="s">
        <v>250</v>
      </c>
      <c r="B12" s="45" t="s">
        <v>72</v>
      </c>
      <c r="C12" s="141" t="s">
        <v>225</v>
      </c>
      <c r="D12" s="104" t="s">
        <v>41</v>
      </c>
      <c r="E12" s="105">
        <v>18</v>
      </c>
      <c r="F12" s="69">
        <v>3</v>
      </c>
      <c r="G12" s="46">
        <f t="shared" si="0"/>
        <v>54</v>
      </c>
      <c r="H12" s="79"/>
      <c r="I12" s="79"/>
    </row>
    <row r="13" spans="1:10" s="66" customFormat="1" ht="30">
      <c r="A13" s="26" t="s">
        <v>250</v>
      </c>
      <c r="B13" s="27" t="s">
        <v>73</v>
      </c>
      <c r="C13" s="132" t="s">
        <v>49</v>
      </c>
      <c r="D13" s="95" t="s">
        <v>41</v>
      </c>
      <c r="E13" s="99">
        <v>5</v>
      </c>
      <c r="F13" s="69">
        <v>35</v>
      </c>
      <c r="G13" s="29">
        <f t="shared" si="0"/>
        <v>175</v>
      </c>
      <c r="H13" s="79"/>
      <c r="I13" s="79"/>
    </row>
    <row r="14" spans="1:10" s="66" customFormat="1" ht="30">
      <c r="A14" s="26" t="s">
        <v>250</v>
      </c>
      <c r="B14" s="27" t="s">
        <v>60</v>
      </c>
      <c r="C14" s="132" t="s">
        <v>51</v>
      </c>
      <c r="D14" s="95" t="s">
        <v>41</v>
      </c>
      <c r="E14" s="99">
        <v>1</v>
      </c>
      <c r="F14" s="69">
        <v>35</v>
      </c>
      <c r="G14" s="29">
        <f t="shared" si="0"/>
        <v>35</v>
      </c>
      <c r="H14" s="79"/>
      <c r="I14" s="79"/>
    </row>
    <row r="15" spans="1:10" s="66" customFormat="1" ht="30">
      <c r="A15" s="26" t="s">
        <v>250</v>
      </c>
      <c r="B15" s="27" t="s">
        <v>74</v>
      </c>
      <c r="C15" s="132" t="s">
        <v>251</v>
      </c>
      <c r="D15" s="95" t="s">
        <v>41</v>
      </c>
      <c r="E15" s="99">
        <v>12</v>
      </c>
      <c r="F15" s="69">
        <v>20</v>
      </c>
      <c r="G15" s="29">
        <f t="shared" si="0"/>
        <v>240</v>
      </c>
      <c r="H15" s="79"/>
      <c r="I15" s="79"/>
    </row>
    <row r="16" spans="1:10" s="66" customFormat="1" ht="30">
      <c r="A16" s="26" t="s">
        <v>250</v>
      </c>
      <c r="B16" s="27" t="s">
        <v>75</v>
      </c>
      <c r="C16" s="132" t="s">
        <v>252</v>
      </c>
      <c r="D16" s="95" t="s">
        <v>33</v>
      </c>
      <c r="E16" s="99">
        <v>12</v>
      </c>
      <c r="F16" s="69">
        <v>43</v>
      </c>
      <c r="G16" s="29">
        <f t="shared" si="0"/>
        <v>516</v>
      </c>
      <c r="H16" s="79"/>
      <c r="I16" s="79"/>
    </row>
    <row r="17" spans="1:9" s="66" customFormat="1" ht="30">
      <c r="A17" s="26" t="s">
        <v>250</v>
      </c>
      <c r="B17" s="27" t="s">
        <v>76</v>
      </c>
      <c r="C17" s="132" t="s">
        <v>59</v>
      </c>
      <c r="D17" s="95" t="s">
        <v>33</v>
      </c>
      <c r="E17" s="99">
        <v>12</v>
      </c>
      <c r="F17" s="69">
        <v>16</v>
      </c>
      <c r="G17" s="29">
        <f t="shared" si="0"/>
        <v>192</v>
      </c>
      <c r="H17" s="79"/>
      <c r="I17" s="38"/>
    </row>
    <row r="18" spans="1:9" s="66" customFormat="1" ht="43.5" thickBot="1">
      <c r="A18" s="55"/>
      <c r="B18" s="56"/>
      <c r="C18" s="55"/>
      <c r="D18" s="56"/>
      <c r="E18" s="56"/>
      <c r="F18" s="57" t="s">
        <v>253</v>
      </c>
      <c r="G18" s="58">
        <f>SUM(G11:G17)</f>
        <v>2812</v>
      </c>
      <c r="H18" s="59"/>
      <c r="I18" s="60"/>
    </row>
    <row r="19" spans="1:9" s="66" customFormat="1" ht="14.25"/>
  </sheetData>
  <mergeCells count="2">
    <mergeCell ref="A6:G6"/>
    <mergeCell ref="A9:G9"/>
  </mergeCells>
  <pageMargins left="0.7" right="0.7" top="0.75" bottom="0.75" header="0.3" footer="0.3"/>
  <pageSetup paperSize="9" scale="4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536BC-C8F5-4B85-93F7-A4E707C77580}">
  <sheetPr>
    <pageSetUpPr fitToPage="1"/>
  </sheetPr>
  <dimension ref="A1:J19"/>
  <sheetViews>
    <sheetView workbookViewId="0">
      <selection activeCell="F17" sqref="F17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8" width="21.5703125" style="8" customWidth="1"/>
    <col min="9" max="9" width="16.28515625" style="9" customWidth="1"/>
    <col min="10" max="16384" width="9.28515625" style="9"/>
  </cols>
  <sheetData>
    <row r="1" spans="1:10" ht="15.75">
      <c r="A1" s="182" t="s">
        <v>311</v>
      </c>
    </row>
    <row r="2" spans="1:10" ht="15.75">
      <c r="A2" s="182" t="s">
        <v>312</v>
      </c>
    </row>
    <row r="3" spans="1:10" ht="15.75">
      <c r="A3" s="182" t="s">
        <v>313</v>
      </c>
    </row>
    <row r="4" spans="1:10" ht="15.75">
      <c r="A4" s="182" t="s">
        <v>314</v>
      </c>
    </row>
    <row r="5" spans="1:10" ht="15.75">
      <c r="A5" s="182"/>
    </row>
    <row r="6" spans="1:10" ht="15.75">
      <c r="A6" s="186" t="s">
        <v>0</v>
      </c>
      <c r="B6" s="186"/>
      <c r="C6" s="186"/>
      <c r="D6" s="186"/>
      <c r="E6" s="186"/>
      <c r="F6" s="186"/>
      <c r="G6" s="186"/>
    </row>
    <row r="7" spans="1:10">
      <c r="A7" s="10"/>
      <c r="B7" s="10"/>
      <c r="C7" s="10"/>
      <c r="D7" s="10"/>
      <c r="E7" s="11"/>
      <c r="F7" s="10"/>
      <c r="G7" s="10"/>
    </row>
    <row r="8" spans="1:10" ht="15.75" thickBot="1">
      <c r="A8" s="55"/>
      <c r="B8" s="56"/>
      <c r="C8" s="55"/>
      <c r="D8" s="56"/>
      <c r="E8" s="56"/>
      <c r="F8" s="65"/>
      <c r="G8" s="64"/>
    </row>
    <row r="9" spans="1:10">
      <c r="A9" s="187" t="s">
        <v>254</v>
      </c>
      <c r="B9" s="188"/>
      <c r="C9" s="188"/>
      <c r="D9" s="188"/>
      <c r="E9" s="188"/>
      <c r="F9" s="188"/>
      <c r="G9" s="189"/>
      <c r="J9" s="55"/>
    </row>
    <row r="10" spans="1:10" s="66" customFormat="1" ht="45.6" customHeight="1" thickBot="1">
      <c r="A10" s="83" t="s">
        <v>27</v>
      </c>
      <c r="B10" s="84" t="s">
        <v>28</v>
      </c>
      <c r="C10" s="84" t="s">
        <v>29</v>
      </c>
      <c r="D10" s="84" t="s">
        <v>30</v>
      </c>
      <c r="E10" s="84" t="s">
        <v>31</v>
      </c>
      <c r="F10" s="16" t="s">
        <v>315</v>
      </c>
      <c r="G10" s="87" t="s">
        <v>32</v>
      </c>
      <c r="H10" s="18"/>
      <c r="I10" s="19"/>
    </row>
    <row r="11" spans="1:10" s="66" customFormat="1" ht="30">
      <c r="A11" s="102" t="s">
        <v>249</v>
      </c>
      <c r="B11" s="45" t="s">
        <v>116</v>
      </c>
      <c r="C11" s="141" t="s">
        <v>240</v>
      </c>
      <c r="D11" s="104" t="s">
        <v>33</v>
      </c>
      <c r="E11" s="105">
        <v>20</v>
      </c>
      <c r="F11" s="69">
        <v>80</v>
      </c>
      <c r="G11" s="46">
        <f t="shared" ref="G11:G17" si="0">ROUND((E11*F11),2)</f>
        <v>1600</v>
      </c>
      <c r="H11" s="80"/>
      <c r="I11" s="60"/>
    </row>
    <row r="12" spans="1:10" s="66" customFormat="1" ht="30">
      <c r="A12" s="102" t="s">
        <v>250</v>
      </c>
      <c r="B12" s="45" t="s">
        <v>72</v>
      </c>
      <c r="C12" s="141" t="s">
        <v>225</v>
      </c>
      <c r="D12" s="104" t="s">
        <v>41</v>
      </c>
      <c r="E12" s="105">
        <v>35</v>
      </c>
      <c r="F12" s="69">
        <v>3</v>
      </c>
      <c r="G12" s="46">
        <f t="shared" si="0"/>
        <v>105</v>
      </c>
      <c r="H12" s="79"/>
      <c r="I12" s="79"/>
    </row>
    <row r="13" spans="1:10" s="66" customFormat="1" ht="30">
      <c r="A13" s="26" t="s">
        <v>250</v>
      </c>
      <c r="B13" s="27" t="s">
        <v>60</v>
      </c>
      <c r="C13" s="132" t="s">
        <v>49</v>
      </c>
      <c r="D13" s="95" t="s">
        <v>41</v>
      </c>
      <c r="E13" s="99">
        <v>5</v>
      </c>
      <c r="F13" s="69">
        <v>35</v>
      </c>
      <c r="G13" s="29">
        <f t="shared" si="0"/>
        <v>175</v>
      </c>
      <c r="H13" s="79"/>
      <c r="I13" s="79"/>
    </row>
    <row r="14" spans="1:10" s="66" customFormat="1" ht="30">
      <c r="A14" s="26" t="s">
        <v>250</v>
      </c>
      <c r="B14" s="27" t="s">
        <v>74</v>
      </c>
      <c r="C14" s="132" t="s">
        <v>51</v>
      </c>
      <c r="D14" s="95" t="s">
        <v>41</v>
      </c>
      <c r="E14" s="99">
        <v>1</v>
      </c>
      <c r="F14" s="69">
        <v>35</v>
      </c>
      <c r="G14" s="29">
        <f t="shared" si="0"/>
        <v>35</v>
      </c>
      <c r="H14" s="79"/>
      <c r="I14" s="79"/>
    </row>
    <row r="15" spans="1:10" s="66" customFormat="1" ht="30">
      <c r="A15" s="26" t="s">
        <v>250</v>
      </c>
      <c r="B15" s="27" t="s">
        <v>75</v>
      </c>
      <c r="C15" s="132" t="s">
        <v>251</v>
      </c>
      <c r="D15" s="95" t="s">
        <v>41</v>
      </c>
      <c r="E15" s="99">
        <v>29</v>
      </c>
      <c r="F15" s="69">
        <v>20</v>
      </c>
      <c r="G15" s="29">
        <f t="shared" si="0"/>
        <v>580</v>
      </c>
      <c r="H15" s="79"/>
      <c r="I15" s="79"/>
    </row>
    <row r="16" spans="1:10" s="66" customFormat="1" ht="30">
      <c r="A16" s="26" t="s">
        <v>250</v>
      </c>
      <c r="B16" s="27" t="s">
        <v>76</v>
      </c>
      <c r="C16" s="132" t="s">
        <v>252</v>
      </c>
      <c r="D16" s="95" t="s">
        <v>33</v>
      </c>
      <c r="E16" s="99">
        <v>24</v>
      </c>
      <c r="F16" s="69">
        <v>43</v>
      </c>
      <c r="G16" s="29">
        <f t="shared" si="0"/>
        <v>1032</v>
      </c>
      <c r="H16" s="79"/>
      <c r="I16" s="79"/>
    </row>
    <row r="17" spans="1:9" s="66" customFormat="1" ht="30">
      <c r="A17" s="26" t="s">
        <v>250</v>
      </c>
      <c r="B17" s="27" t="s">
        <v>77</v>
      </c>
      <c r="C17" s="132" t="s">
        <v>59</v>
      </c>
      <c r="D17" s="95" t="s">
        <v>33</v>
      </c>
      <c r="E17" s="99">
        <v>23</v>
      </c>
      <c r="F17" s="69">
        <v>16</v>
      </c>
      <c r="G17" s="29">
        <f t="shared" si="0"/>
        <v>368</v>
      </c>
      <c r="H17" s="79"/>
      <c r="I17" s="38"/>
    </row>
    <row r="18" spans="1:9" s="66" customFormat="1" ht="43.5" thickBot="1">
      <c r="A18" s="55"/>
      <c r="B18" s="56"/>
      <c r="C18" s="55"/>
      <c r="D18" s="56"/>
      <c r="E18" s="56"/>
      <c r="F18" s="57" t="s">
        <v>256</v>
      </c>
      <c r="G18" s="58">
        <f>SUM(G11:G17)</f>
        <v>3895</v>
      </c>
      <c r="H18" s="59"/>
      <c r="I18" s="60"/>
    </row>
    <row r="19" spans="1:9" s="66" customFormat="1" ht="14.25"/>
  </sheetData>
  <mergeCells count="2">
    <mergeCell ref="A6:G6"/>
    <mergeCell ref="A9:G9"/>
  </mergeCells>
  <pageMargins left="0.7" right="0.7" top="0.75" bottom="0.75" header="0.3" footer="0.3"/>
  <pageSetup paperSize="9" scale="4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02038-57AC-4ADA-A3AC-D139F0A652F1}">
  <sheetPr>
    <pageSetUpPr fitToPage="1"/>
  </sheetPr>
  <dimension ref="A1:K115"/>
  <sheetViews>
    <sheetView workbookViewId="0">
      <selection activeCell="F16" sqref="F16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8" width="21.5703125" style="8" customWidth="1"/>
    <col min="9" max="9" width="16.28515625" style="9" customWidth="1"/>
    <col min="10" max="16384" width="9.28515625" style="9"/>
  </cols>
  <sheetData>
    <row r="1" spans="1:11" ht="15.75">
      <c r="A1" s="182" t="s">
        <v>311</v>
      </c>
    </row>
    <row r="2" spans="1:11" ht="15.75">
      <c r="A2" s="182" t="s">
        <v>312</v>
      </c>
    </row>
    <row r="3" spans="1:11" ht="15.75">
      <c r="A3" s="182" t="s">
        <v>313</v>
      </c>
    </row>
    <row r="4" spans="1:11" ht="15.75">
      <c r="A4" s="182" t="s">
        <v>314</v>
      </c>
    </row>
    <row r="5" spans="1:11" ht="15.75">
      <c r="A5" s="182"/>
    </row>
    <row r="6" spans="1:11" ht="40.15" customHeight="1">
      <c r="A6" s="186" t="s">
        <v>0</v>
      </c>
      <c r="B6" s="186"/>
      <c r="C6" s="186"/>
      <c r="D6" s="186"/>
      <c r="E6" s="186"/>
      <c r="F6" s="186"/>
      <c r="G6" s="186"/>
    </row>
    <row r="7" spans="1:11" ht="21.75" customHeight="1" thickBot="1">
      <c r="A7" s="10"/>
      <c r="B7" s="10"/>
      <c r="C7" s="10"/>
      <c r="D7" s="10"/>
      <c r="E7" s="11"/>
      <c r="F7" s="10"/>
      <c r="G7" s="10"/>
    </row>
    <row r="8" spans="1:11" ht="21.75" customHeight="1">
      <c r="A8" s="187" t="s">
        <v>257</v>
      </c>
      <c r="B8" s="188"/>
      <c r="C8" s="188"/>
      <c r="D8" s="188"/>
      <c r="E8" s="188"/>
      <c r="F8" s="188"/>
      <c r="G8" s="189"/>
    </row>
    <row r="9" spans="1:11" ht="42.6" customHeight="1" thickBot="1">
      <c r="A9" s="12" t="s">
        <v>27</v>
      </c>
      <c r="B9" s="13" t="s">
        <v>28</v>
      </c>
      <c r="C9" s="14" t="s">
        <v>29</v>
      </c>
      <c r="D9" s="14" t="s">
        <v>30</v>
      </c>
      <c r="E9" s="15" t="s">
        <v>31</v>
      </c>
      <c r="F9" s="16" t="s">
        <v>315</v>
      </c>
      <c r="G9" s="17" t="s">
        <v>32</v>
      </c>
      <c r="H9" s="18"/>
      <c r="I9" s="19"/>
      <c r="J9" s="19"/>
      <c r="K9" s="19"/>
    </row>
    <row r="10" spans="1:11" s="38" customFormat="1" ht="45">
      <c r="A10" s="20" t="s">
        <v>259</v>
      </c>
      <c r="B10" s="21" t="s">
        <v>44</v>
      </c>
      <c r="C10" s="22" t="s">
        <v>94</v>
      </c>
      <c r="D10" s="35" t="s">
        <v>33</v>
      </c>
      <c r="E10" s="23">
        <v>7.2</v>
      </c>
      <c r="F10" s="69">
        <v>80</v>
      </c>
      <c r="G10" s="25">
        <f t="shared" ref="G10:G16" si="0">ROUND((E10*F10),2)</f>
        <v>576</v>
      </c>
    </row>
    <row r="11" spans="1:11" s="38" customFormat="1" ht="31.5" customHeight="1">
      <c r="A11" s="26" t="s">
        <v>260</v>
      </c>
      <c r="B11" s="27" t="s">
        <v>95</v>
      </c>
      <c r="C11" s="30" t="s">
        <v>47</v>
      </c>
      <c r="D11" s="39" t="s">
        <v>34</v>
      </c>
      <c r="E11" s="28">
        <v>48</v>
      </c>
      <c r="F11" s="69">
        <v>3</v>
      </c>
      <c r="G11" s="29">
        <f t="shared" si="0"/>
        <v>144</v>
      </c>
    </row>
    <row r="12" spans="1:11" s="38" customFormat="1" ht="31.5" customHeight="1">
      <c r="A12" s="26" t="s">
        <v>260</v>
      </c>
      <c r="B12" s="27" t="s">
        <v>261</v>
      </c>
      <c r="C12" s="30" t="s">
        <v>262</v>
      </c>
      <c r="D12" s="39" t="s">
        <v>34</v>
      </c>
      <c r="E12" s="28">
        <v>39.799999999999997</v>
      </c>
      <c r="F12" s="69">
        <v>35</v>
      </c>
      <c r="G12" s="29">
        <f t="shared" si="0"/>
        <v>1393</v>
      </c>
    </row>
    <row r="13" spans="1:11" s="38" customFormat="1" ht="31.5" customHeight="1">
      <c r="A13" s="26" t="s">
        <v>260</v>
      </c>
      <c r="B13" s="27" t="s">
        <v>97</v>
      </c>
      <c r="C13" s="30" t="s">
        <v>49</v>
      </c>
      <c r="D13" s="39" t="s">
        <v>34</v>
      </c>
      <c r="E13" s="28">
        <v>7</v>
      </c>
      <c r="F13" s="69">
        <v>35</v>
      </c>
      <c r="G13" s="29">
        <f t="shared" si="0"/>
        <v>245</v>
      </c>
    </row>
    <row r="14" spans="1:11" s="38" customFormat="1" ht="31.5" customHeight="1">
      <c r="A14" s="26" t="s">
        <v>260</v>
      </c>
      <c r="B14" s="27" t="s">
        <v>98</v>
      </c>
      <c r="C14" s="30" t="s">
        <v>51</v>
      </c>
      <c r="D14" s="39" t="s">
        <v>34</v>
      </c>
      <c r="E14" s="28">
        <v>1.2</v>
      </c>
      <c r="F14" s="69">
        <v>35</v>
      </c>
      <c r="G14" s="29">
        <f t="shared" si="0"/>
        <v>42</v>
      </c>
    </row>
    <row r="15" spans="1:11" s="38" customFormat="1" ht="31.5" customHeight="1">
      <c r="A15" s="26" t="s">
        <v>260</v>
      </c>
      <c r="B15" s="27" t="s">
        <v>99</v>
      </c>
      <c r="C15" s="30" t="s">
        <v>57</v>
      </c>
      <c r="D15" s="39" t="s">
        <v>33</v>
      </c>
      <c r="E15" s="28">
        <v>34</v>
      </c>
      <c r="F15" s="69">
        <v>43</v>
      </c>
      <c r="G15" s="29">
        <f t="shared" si="0"/>
        <v>1462</v>
      </c>
    </row>
    <row r="16" spans="1:11" s="38" customFormat="1" ht="31.5" customHeight="1">
      <c r="A16" s="26" t="s">
        <v>260</v>
      </c>
      <c r="B16" s="27" t="s">
        <v>125</v>
      </c>
      <c r="C16" s="30" t="s">
        <v>59</v>
      </c>
      <c r="D16" s="39" t="s">
        <v>33</v>
      </c>
      <c r="E16" s="28">
        <v>40</v>
      </c>
      <c r="F16" s="69">
        <v>16</v>
      </c>
      <c r="G16" s="29">
        <f t="shared" si="0"/>
        <v>640</v>
      </c>
    </row>
    <row r="17" spans="1:10" ht="42" customHeight="1" thickBot="1">
      <c r="A17" s="55"/>
      <c r="B17" s="56"/>
      <c r="C17" s="55"/>
      <c r="D17" s="56"/>
      <c r="E17" s="56"/>
      <c r="F17" s="57" t="s">
        <v>263</v>
      </c>
      <c r="G17" s="58">
        <f>SUM(G10:G16)</f>
        <v>4502</v>
      </c>
      <c r="H17" s="59"/>
      <c r="I17" s="60"/>
    </row>
    <row r="18" spans="1:10" ht="20.25" customHeight="1">
      <c r="A18" s="61"/>
      <c r="B18" s="62"/>
      <c r="C18" s="62"/>
      <c r="D18" s="62"/>
      <c r="E18" s="63"/>
      <c r="F18" s="62"/>
      <c r="G18" s="64"/>
    </row>
    <row r="19" spans="1:10">
      <c r="A19" s="55"/>
      <c r="B19" s="56"/>
      <c r="C19" s="55"/>
      <c r="D19" s="56"/>
      <c r="E19" s="56"/>
      <c r="F19" s="65"/>
      <c r="G19" s="64"/>
    </row>
    <row r="20" spans="1:10">
      <c r="A20" s="55"/>
      <c r="B20" s="55"/>
      <c r="C20" s="55"/>
      <c r="D20" s="55"/>
      <c r="E20" s="55"/>
      <c r="F20" s="55"/>
      <c r="G20" s="55"/>
      <c r="H20" s="55"/>
      <c r="I20" s="55"/>
      <c r="J20" s="55"/>
    </row>
    <row r="21" spans="1:10" s="66" customFormat="1" ht="21.75" customHeight="1"/>
    <row r="22" spans="1:10" s="66" customFormat="1" ht="15" customHeight="1"/>
    <row r="23" spans="1:10" s="66" customFormat="1" ht="31.5" customHeight="1"/>
    <row r="24" spans="1:10" s="66" customFormat="1" ht="31.5" customHeight="1"/>
    <row r="25" spans="1:10" s="66" customFormat="1" ht="31.5" customHeight="1"/>
    <row r="26" spans="1:10" s="66" customFormat="1" ht="31.5" customHeight="1"/>
    <row r="27" spans="1:10" s="66" customFormat="1" ht="31.5" customHeight="1"/>
    <row r="28" spans="1:10" s="66" customFormat="1" ht="31.5" customHeight="1"/>
    <row r="29" spans="1:10" s="66" customFormat="1" ht="31.5" customHeight="1"/>
    <row r="30" spans="1:10" s="66" customFormat="1" ht="31.5" customHeight="1"/>
    <row r="31" spans="1:10" s="66" customFormat="1" ht="31.5" customHeight="1"/>
    <row r="32" spans="1:10" s="66" customFormat="1" ht="31.5" customHeight="1"/>
    <row r="33" s="66" customFormat="1" ht="31.5" customHeight="1"/>
    <row r="34" s="66" customFormat="1" ht="31.5" customHeight="1"/>
    <row r="35" s="66" customFormat="1" ht="31.5" customHeight="1"/>
    <row r="36" s="66" customFormat="1" ht="31.5" customHeight="1"/>
    <row r="37" s="66" customFormat="1" ht="31.5" customHeight="1"/>
    <row r="38" s="66" customFormat="1" ht="31.5" customHeight="1"/>
    <row r="39" s="66" customFormat="1" ht="31.5" customHeight="1"/>
    <row r="40" s="66" customFormat="1" ht="31.5" customHeight="1"/>
    <row r="41" s="66" customFormat="1" ht="31.5" customHeight="1"/>
    <row r="42" s="66" customFormat="1" ht="31.5" customHeight="1"/>
    <row r="43" s="66" customFormat="1" ht="31.5" customHeight="1"/>
    <row r="44" s="66" customFormat="1" ht="31.5" customHeight="1"/>
    <row r="45" s="66" customFormat="1" ht="31.5" customHeight="1"/>
    <row r="46" s="66" customFormat="1" ht="31.5" customHeight="1"/>
    <row r="47" s="66" customFormat="1" ht="42" customHeight="1"/>
    <row r="48" s="66" customFormat="1" ht="15" customHeight="1"/>
    <row r="49" s="66" customFormat="1" ht="21.75" customHeight="1"/>
    <row r="50" s="66" customFormat="1" ht="15" customHeight="1"/>
    <row r="51" s="66" customFormat="1" ht="29.25" customHeight="1"/>
    <row r="52" s="66" customFormat="1" ht="43.5" customHeight="1"/>
    <row r="53" s="66" customFormat="1" ht="31.5" customHeight="1"/>
    <row r="54" s="66" customFormat="1" ht="31.5" customHeight="1"/>
    <row r="55" s="66" customFormat="1" ht="31.5" customHeight="1"/>
    <row r="56" s="66" customFormat="1" ht="31.5" customHeight="1"/>
    <row r="57" s="66" customFormat="1" ht="31.5" customHeight="1"/>
    <row r="58" s="66" customFormat="1" ht="31.5" customHeight="1"/>
    <row r="59" s="66" customFormat="1" ht="31.5" customHeight="1"/>
    <row r="60" s="66" customFormat="1" ht="31.5" customHeight="1"/>
    <row r="61" s="66" customFormat="1" ht="31.5" customHeight="1"/>
    <row r="62" s="66" customFormat="1" ht="31.5" customHeight="1"/>
    <row r="63" s="66" customFormat="1" ht="31.5" customHeight="1"/>
    <row r="64" s="66" customFormat="1" ht="31.5" customHeight="1"/>
    <row r="65" s="66" customFormat="1" ht="31.5" customHeight="1"/>
    <row r="66" s="66" customFormat="1" ht="31.5" customHeight="1"/>
    <row r="67" s="66" customFormat="1" ht="31.5" customHeight="1"/>
    <row r="68" s="66" customFormat="1" ht="31.5" customHeight="1"/>
    <row r="69" s="66" customFormat="1" ht="31.5" customHeight="1"/>
    <row r="70" s="66" customFormat="1" ht="31.5" customHeight="1"/>
    <row r="71" s="66" customFormat="1" ht="31.5" customHeight="1"/>
    <row r="72" s="66" customFormat="1" ht="31.5" customHeight="1"/>
    <row r="73" s="66" customFormat="1" ht="31.5" customHeight="1"/>
    <row r="74" s="66" customFormat="1" ht="31.5" customHeight="1"/>
    <row r="75" s="66" customFormat="1" ht="31.5" customHeight="1"/>
    <row r="76" s="66" customFormat="1" ht="31.5" customHeight="1"/>
    <row r="77" s="66" customFormat="1" ht="31.5" customHeight="1"/>
    <row r="78" s="66" customFormat="1" ht="31.5" customHeight="1"/>
    <row r="79" s="66" customFormat="1" ht="31.5" customHeight="1"/>
    <row r="80" s="66" customFormat="1" ht="31.5" customHeight="1"/>
    <row r="81" s="66" customFormat="1" ht="31.5" customHeight="1"/>
    <row r="82" s="66" customFormat="1" ht="31.5" customHeight="1"/>
    <row r="83" s="66" customFormat="1" ht="31.5" customHeight="1"/>
    <row r="84" s="66" customFormat="1" ht="31.5" customHeight="1"/>
    <row r="85" s="66" customFormat="1" ht="31.5" customHeight="1"/>
    <row r="86" s="66" customFormat="1" ht="42" customHeight="1"/>
    <row r="87" s="66" customFormat="1" ht="33" customHeight="1"/>
    <row r="88" s="66" customFormat="1" ht="27.75" customHeight="1"/>
    <row r="89" s="66" customFormat="1" ht="28.5" customHeight="1"/>
    <row r="90" s="66" customFormat="1" ht="28.5" customHeight="1"/>
    <row r="91" s="66" customFormat="1" ht="28.5" customHeight="1"/>
    <row r="92" s="66" customFormat="1" ht="28.5" customHeight="1"/>
    <row r="93" s="66" customFormat="1" ht="28.5" customHeight="1"/>
    <row r="94" s="66" customFormat="1" ht="31.5" customHeight="1"/>
    <row r="95" s="66" customFormat="1" ht="31.5" customHeight="1"/>
    <row r="96" s="66" customFormat="1" ht="31.5" customHeight="1"/>
    <row r="97" s="66" customFormat="1" ht="31.5" customHeight="1"/>
    <row r="98" s="66" customFormat="1" ht="75" customHeight="1"/>
    <row r="99" s="66" customFormat="1" ht="44.25" customHeight="1"/>
    <row r="100" s="66" customFormat="1" ht="15" customHeight="1"/>
    <row r="101" s="66" customFormat="1" ht="15" customHeight="1"/>
    <row r="102" s="66" customFormat="1" ht="21.75" customHeight="1"/>
    <row r="103" s="66" customFormat="1" ht="15" customHeight="1"/>
    <row r="104" s="66" customFormat="1" ht="29.25" customHeight="1"/>
    <row r="105" s="66" customFormat="1" ht="29.25" customHeight="1"/>
    <row r="106" s="66" customFormat="1" ht="29.25" customHeight="1"/>
    <row r="107" s="66" customFormat="1" ht="29.25" customHeight="1"/>
    <row r="108" s="66" customFormat="1" ht="33" customHeight="1"/>
    <row r="109" s="66" customFormat="1" ht="27.75" customHeight="1"/>
    <row r="110" s="66" customFormat="1" ht="28.5" customHeight="1"/>
    <row r="111" s="66" customFormat="1" ht="31.5" customHeight="1"/>
    <row r="112" s="66" customFormat="1" ht="75" customHeight="1"/>
    <row r="113" spans="1:10" ht="44.2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</row>
    <row r="114" spans="1:10">
      <c r="A114" s="55"/>
      <c r="B114" s="55"/>
      <c r="C114" s="55"/>
      <c r="D114" s="55"/>
      <c r="E114" s="55"/>
      <c r="F114" s="55"/>
      <c r="G114" s="55"/>
      <c r="H114" s="55"/>
      <c r="I114" s="55"/>
      <c r="J114" s="55"/>
    </row>
    <row r="115" spans="1:10">
      <c r="A115" s="55"/>
      <c r="B115" s="55"/>
      <c r="C115" s="55"/>
      <c r="D115" s="55"/>
      <c r="E115" s="55"/>
      <c r="F115" s="55"/>
      <c r="G115" s="55"/>
      <c r="H115" s="55"/>
      <c r="I115" s="55"/>
      <c r="J115" s="55"/>
    </row>
  </sheetData>
  <mergeCells count="2">
    <mergeCell ref="A6:G6"/>
    <mergeCell ref="A8:G8"/>
  </mergeCells>
  <pageMargins left="0.7" right="0.7" top="0.75" bottom="0.75" header="0.3" footer="0.3"/>
  <pageSetup paperSize="9" scale="4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1900E-1463-4B65-8868-889C58DF80B1}">
  <sheetPr>
    <pageSetUpPr fitToPage="1"/>
  </sheetPr>
  <dimension ref="A1:J41"/>
  <sheetViews>
    <sheetView topLeftCell="A46" workbookViewId="0">
      <selection activeCell="F40" sqref="F40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8" width="21.5703125" style="8" customWidth="1"/>
    <col min="9" max="9" width="16.28515625" style="9" customWidth="1"/>
    <col min="10" max="16384" width="9.28515625" style="9"/>
  </cols>
  <sheetData>
    <row r="1" spans="1:10" ht="15.75">
      <c r="A1" s="182" t="s">
        <v>311</v>
      </c>
    </row>
    <row r="2" spans="1:10" ht="15.75">
      <c r="A2" s="182" t="s">
        <v>312</v>
      </c>
    </row>
    <row r="3" spans="1:10" ht="15.75">
      <c r="A3" s="182" t="s">
        <v>313</v>
      </c>
    </row>
    <row r="4" spans="1:10" ht="15.75">
      <c r="A4" s="182" t="s">
        <v>314</v>
      </c>
    </row>
    <row r="5" spans="1:10" ht="15.75">
      <c r="A5" s="182"/>
    </row>
    <row r="6" spans="1:10" ht="40.15" customHeight="1">
      <c r="A6" s="186" t="s">
        <v>0</v>
      </c>
      <c r="B6" s="186"/>
      <c r="C6" s="186"/>
      <c r="D6" s="186"/>
      <c r="E6" s="186"/>
      <c r="F6" s="186"/>
      <c r="G6" s="186"/>
    </row>
    <row r="7" spans="1:10" ht="21.75" customHeight="1">
      <c r="A7" s="10"/>
      <c r="B7" s="10"/>
      <c r="C7" s="10"/>
      <c r="D7" s="10"/>
      <c r="E7" s="11"/>
      <c r="F7" s="10"/>
      <c r="G7" s="10"/>
    </row>
    <row r="8" spans="1:10" ht="15.75" thickBot="1">
      <c r="A8" s="55"/>
      <c r="B8" s="56"/>
      <c r="C8" s="55"/>
      <c r="D8" s="56"/>
      <c r="E8" s="56"/>
      <c r="F8" s="65"/>
      <c r="G8" s="64"/>
    </row>
    <row r="9" spans="1:10" ht="21.75" customHeight="1">
      <c r="A9" s="187" t="s">
        <v>264</v>
      </c>
      <c r="B9" s="188"/>
      <c r="C9" s="188"/>
      <c r="D9" s="188"/>
      <c r="E9" s="188"/>
      <c r="F9" s="188"/>
      <c r="G9" s="189"/>
      <c r="J9" s="55"/>
    </row>
    <row r="10" spans="1:10" s="66" customFormat="1" ht="43.5" customHeight="1">
      <c r="A10" s="12" t="s">
        <v>27</v>
      </c>
      <c r="B10" s="13" t="s">
        <v>28</v>
      </c>
      <c r="C10" s="13" t="s">
        <v>29</v>
      </c>
      <c r="D10" s="13" t="s">
        <v>30</v>
      </c>
      <c r="E10" s="13" t="s">
        <v>31</v>
      </c>
      <c r="F10" s="16" t="s">
        <v>315</v>
      </c>
      <c r="G10" s="17" t="s">
        <v>32</v>
      </c>
      <c r="H10" s="18"/>
      <c r="I10" s="19"/>
    </row>
    <row r="11" spans="1:10" s="66" customFormat="1" ht="31.5" customHeight="1">
      <c r="A11" s="26" t="s">
        <v>265</v>
      </c>
      <c r="B11" s="27" t="s">
        <v>46</v>
      </c>
      <c r="C11" s="98" t="s">
        <v>47</v>
      </c>
      <c r="D11" s="95" t="s">
        <v>41</v>
      </c>
      <c r="E11" s="99">
        <v>21.5</v>
      </c>
      <c r="F11" s="69">
        <v>3</v>
      </c>
      <c r="G11" s="29">
        <f t="shared" ref="G11:G17" si="0">ROUND((E11*F11),2)</f>
        <v>64.5</v>
      </c>
      <c r="H11" s="80"/>
      <c r="I11" s="60"/>
    </row>
    <row r="12" spans="1:10" s="66" customFormat="1" ht="31.5" customHeight="1">
      <c r="A12" s="26" t="s">
        <v>265</v>
      </c>
      <c r="B12" s="27" t="s">
        <v>48</v>
      </c>
      <c r="C12" s="98" t="s">
        <v>104</v>
      </c>
      <c r="D12" s="95" t="s">
        <v>41</v>
      </c>
      <c r="E12" s="99">
        <v>6</v>
      </c>
      <c r="F12" s="69">
        <v>35</v>
      </c>
      <c r="G12" s="29">
        <f t="shared" si="0"/>
        <v>210</v>
      </c>
      <c r="H12" s="80"/>
      <c r="I12" s="60"/>
    </row>
    <row r="13" spans="1:10" s="66" customFormat="1" ht="31.5" customHeight="1">
      <c r="A13" s="26" t="s">
        <v>265</v>
      </c>
      <c r="B13" s="27" t="s">
        <v>50</v>
      </c>
      <c r="C13" s="98" t="s">
        <v>49</v>
      </c>
      <c r="D13" s="95" t="s">
        <v>41</v>
      </c>
      <c r="E13" s="99">
        <v>4.8</v>
      </c>
      <c r="F13" s="69">
        <v>35</v>
      </c>
      <c r="G13" s="29">
        <f t="shared" si="0"/>
        <v>168</v>
      </c>
      <c r="H13" s="80"/>
      <c r="I13" s="60"/>
    </row>
    <row r="14" spans="1:10" s="66" customFormat="1" ht="31.5" customHeight="1">
      <c r="A14" s="26" t="s">
        <v>265</v>
      </c>
      <c r="B14" s="27" t="s">
        <v>52</v>
      </c>
      <c r="C14" s="98" t="s">
        <v>51</v>
      </c>
      <c r="D14" s="95" t="s">
        <v>41</v>
      </c>
      <c r="E14" s="99">
        <v>1.1000000000000001</v>
      </c>
      <c r="F14" s="69">
        <v>35</v>
      </c>
      <c r="G14" s="29">
        <f t="shared" si="0"/>
        <v>38.5</v>
      </c>
      <c r="H14" s="80"/>
      <c r="I14" s="60"/>
    </row>
    <row r="15" spans="1:10" s="66" customFormat="1" ht="31.5" customHeight="1">
      <c r="A15" s="26" t="s">
        <v>265</v>
      </c>
      <c r="B15" s="27" t="s">
        <v>54</v>
      </c>
      <c r="C15" s="98" t="s">
        <v>267</v>
      </c>
      <c r="D15" s="95" t="s">
        <v>41</v>
      </c>
      <c r="E15" s="99">
        <v>9.6</v>
      </c>
      <c r="F15" s="69">
        <v>35</v>
      </c>
      <c r="G15" s="29">
        <f t="shared" si="0"/>
        <v>336</v>
      </c>
      <c r="H15" s="80"/>
      <c r="I15" s="60"/>
    </row>
    <row r="16" spans="1:10" s="66" customFormat="1" ht="31.5" customHeight="1">
      <c r="A16" s="26" t="s">
        <v>265</v>
      </c>
      <c r="B16" s="27" t="s">
        <v>56</v>
      </c>
      <c r="C16" s="98" t="s">
        <v>124</v>
      </c>
      <c r="D16" s="95" t="s">
        <v>33</v>
      </c>
      <c r="E16" s="99">
        <v>14</v>
      </c>
      <c r="F16" s="69">
        <v>43</v>
      </c>
      <c r="G16" s="29">
        <f t="shared" si="0"/>
        <v>602</v>
      </c>
      <c r="H16" s="80"/>
      <c r="I16" s="60"/>
    </row>
    <row r="17" spans="1:10" s="66" customFormat="1" ht="31.5" customHeight="1">
      <c r="A17" s="26" t="s">
        <v>265</v>
      </c>
      <c r="B17" s="27" t="s">
        <v>58</v>
      </c>
      <c r="C17" s="98" t="s">
        <v>59</v>
      </c>
      <c r="D17" s="95" t="s">
        <v>33</v>
      </c>
      <c r="E17" s="99">
        <v>13</v>
      </c>
      <c r="F17" s="69">
        <v>16</v>
      </c>
      <c r="G17" s="29">
        <f t="shared" si="0"/>
        <v>208</v>
      </c>
      <c r="H17" s="80"/>
      <c r="I17" s="60"/>
    </row>
    <row r="18" spans="1:10" ht="43.5" thickBot="1">
      <c r="F18" s="57" t="s">
        <v>268</v>
      </c>
      <c r="G18" s="58">
        <f>SUM(G11:G17)</f>
        <v>1627</v>
      </c>
    </row>
    <row r="19" spans="1:10" ht="15.75" thickBot="1"/>
    <row r="20" spans="1:10" ht="21.75" customHeight="1">
      <c r="A20" s="187" t="s">
        <v>269</v>
      </c>
      <c r="B20" s="188"/>
      <c r="C20" s="188"/>
      <c r="D20" s="188"/>
      <c r="E20" s="188"/>
      <c r="F20" s="188"/>
      <c r="G20" s="189"/>
      <c r="J20" s="55"/>
    </row>
    <row r="21" spans="1:10" s="66" customFormat="1" ht="43.5" customHeight="1">
      <c r="A21" s="12" t="s">
        <v>27</v>
      </c>
      <c r="B21" s="13" t="s">
        <v>28</v>
      </c>
      <c r="C21" s="13" t="s">
        <v>29</v>
      </c>
      <c r="D21" s="13" t="s">
        <v>30</v>
      </c>
      <c r="E21" s="13" t="s">
        <v>31</v>
      </c>
      <c r="F21" s="16" t="s">
        <v>315</v>
      </c>
      <c r="G21" s="17" t="s">
        <v>32</v>
      </c>
      <c r="H21" s="8"/>
      <c r="I21" s="9"/>
    </row>
    <row r="22" spans="1:10" s="66" customFormat="1" ht="30">
      <c r="A22" s="26" t="s">
        <v>265</v>
      </c>
      <c r="B22" s="27" t="s">
        <v>46</v>
      </c>
      <c r="C22" s="98" t="s">
        <v>47</v>
      </c>
      <c r="D22" s="95" t="s">
        <v>41</v>
      </c>
      <c r="E22" s="99">
        <v>31.7</v>
      </c>
      <c r="F22" s="69">
        <v>3</v>
      </c>
      <c r="G22" s="29">
        <f t="shared" ref="G22:G28" si="1">ROUND((E22*F22),2)</f>
        <v>95.1</v>
      </c>
      <c r="H22" s="80"/>
      <c r="I22" s="60"/>
    </row>
    <row r="23" spans="1:10" s="66" customFormat="1" ht="30">
      <c r="A23" s="26" t="s">
        <v>265</v>
      </c>
      <c r="B23" s="27" t="s">
        <v>48</v>
      </c>
      <c r="C23" s="98" t="s">
        <v>104</v>
      </c>
      <c r="D23" s="95" t="s">
        <v>41</v>
      </c>
      <c r="E23" s="99">
        <v>15.1</v>
      </c>
      <c r="F23" s="69">
        <v>35</v>
      </c>
      <c r="G23" s="29">
        <f t="shared" si="1"/>
        <v>528.5</v>
      </c>
      <c r="H23" s="80"/>
      <c r="I23" s="60"/>
    </row>
    <row r="24" spans="1:10" s="66" customFormat="1" ht="31.5" customHeight="1">
      <c r="A24" s="26" t="s">
        <v>265</v>
      </c>
      <c r="B24" s="27" t="s">
        <v>50</v>
      </c>
      <c r="C24" s="98" t="s">
        <v>49</v>
      </c>
      <c r="D24" s="95" t="s">
        <v>41</v>
      </c>
      <c r="E24" s="99">
        <v>4.7</v>
      </c>
      <c r="F24" s="69">
        <v>35</v>
      </c>
      <c r="G24" s="29">
        <f t="shared" si="1"/>
        <v>164.5</v>
      </c>
      <c r="H24" s="80"/>
      <c r="I24" s="60"/>
    </row>
    <row r="25" spans="1:10" s="66" customFormat="1" ht="31.5" customHeight="1">
      <c r="A25" s="26" t="s">
        <v>265</v>
      </c>
      <c r="B25" s="27" t="s">
        <v>52</v>
      </c>
      <c r="C25" s="98" t="s">
        <v>51</v>
      </c>
      <c r="D25" s="95" t="s">
        <v>41</v>
      </c>
      <c r="E25" s="99">
        <v>1</v>
      </c>
      <c r="F25" s="69">
        <v>35</v>
      </c>
      <c r="G25" s="29">
        <f t="shared" si="1"/>
        <v>35</v>
      </c>
      <c r="H25" s="80"/>
      <c r="I25" s="60"/>
    </row>
    <row r="26" spans="1:10" s="66" customFormat="1" ht="31.5" customHeight="1">
      <c r="A26" s="26" t="s">
        <v>265</v>
      </c>
      <c r="B26" s="27" t="s">
        <v>54</v>
      </c>
      <c r="C26" s="98" t="s">
        <v>267</v>
      </c>
      <c r="D26" s="95" t="s">
        <v>41</v>
      </c>
      <c r="E26" s="99">
        <v>10.9</v>
      </c>
      <c r="F26" s="69">
        <v>35</v>
      </c>
      <c r="G26" s="29">
        <f t="shared" si="1"/>
        <v>381.5</v>
      </c>
      <c r="H26" s="80"/>
      <c r="I26" s="60"/>
    </row>
    <row r="27" spans="1:10" s="66" customFormat="1" ht="31.5" customHeight="1">
      <c r="A27" s="26" t="s">
        <v>265</v>
      </c>
      <c r="B27" s="27" t="s">
        <v>56</v>
      </c>
      <c r="C27" s="98" t="s">
        <v>124</v>
      </c>
      <c r="D27" s="95" t="s">
        <v>33</v>
      </c>
      <c r="E27" s="99">
        <v>22</v>
      </c>
      <c r="F27" s="69">
        <v>43</v>
      </c>
      <c r="G27" s="29">
        <f t="shared" si="1"/>
        <v>946</v>
      </c>
      <c r="H27" s="80"/>
      <c r="I27" s="60"/>
    </row>
    <row r="28" spans="1:10" s="66" customFormat="1" ht="31.5" customHeight="1">
      <c r="A28" s="26" t="s">
        <v>265</v>
      </c>
      <c r="B28" s="27" t="s">
        <v>58</v>
      </c>
      <c r="C28" s="98" t="s">
        <v>59</v>
      </c>
      <c r="D28" s="95" t="s">
        <v>33</v>
      </c>
      <c r="E28" s="99">
        <v>21</v>
      </c>
      <c r="F28" s="69">
        <v>16</v>
      </c>
      <c r="G28" s="29">
        <f t="shared" si="1"/>
        <v>336</v>
      </c>
      <c r="H28" s="80"/>
      <c r="I28" s="60"/>
    </row>
    <row r="29" spans="1:10" ht="43.5" thickBot="1">
      <c r="F29" s="57" t="s">
        <v>270</v>
      </c>
      <c r="G29" s="58">
        <f>SUM(G22:G28)</f>
        <v>2486.6</v>
      </c>
    </row>
    <row r="32" spans="1:10" ht="15.75" thickBot="1"/>
    <row r="33" spans="1:10" ht="21.75" customHeight="1">
      <c r="A33" s="187" t="s">
        <v>271</v>
      </c>
      <c r="B33" s="188"/>
      <c r="C33" s="188"/>
      <c r="D33" s="188"/>
      <c r="E33" s="188"/>
      <c r="F33" s="188"/>
      <c r="G33" s="189"/>
      <c r="J33" s="55"/>
    </row>
    <row r="34" spans="1:10" s="66" customFormat="1" ht="43.5" customHeight="1">
      <c r="A34" s="12" t="s">
        <v>27</v>
      </c>
      <c r="B34" s="13" t="s">
        <v>28</v>
      </c>
      <c r="C34" s="13" t="s">
        <v>29</v>
      </c>
      <c r="D34" s="13" t="s">
        <v>30</v>
      </c>
      <c r="E34" s="13" t="s">
        <v>31</v>
      </c>
      <c r="F34" s="16" t="s">
        <v>315</v>
      </c>
      <c r="G34" s="17" t="s">
        <v>32</v>
      </c>
      <c r="H34" s="8"/>
      <c r="I34" s="9"/>
    </row>
    <row r="35" spans="1:10" s="66" customFormat="1" ht="31.5" customHeight="1">
      <c r="A35" s="26" t="s">
        <v>272</v>
      </c>
      <c r="B35" s="27" t="s">
        <v>45</v>
      </c>
      <c r="C35" s="98" t="s">
        <v>47</v>
      </c>
      <c r="D35" s="95" t="s">
        <v>41</v>
      </c>
      <c r="E35" s="99">
        <v>40.200000000000003</v>
      </c>
      <c r="F35" s="69">
        <v>3</v>
      </c>
      <c r="G35" s="29">
        <f t="shared" ref="G35:G40" si="2">ROUND((E35*F35),2)</f>
        <v>120.6</v>
      </c>
      <c r="H35" s="80"/>
      <c r="I35" s="60"/>
    </row>
    <row r="36" spans="1:10" s="66" customFormat="1" ht="31.5" customHeight="1">
      <c r="A36" s="26" t="s">
        <v>272</v>
      </c>
      <c r="B36" s="27" t="s">
        <v>46</v>
      </c>
      <c r="C36" s="98" t="s">
        <v>49</v>
      </c>
      <c r="D36" s="95" t="s">
        <v>41</v>
      </c>
      <c r="E36" s="99">
        <v>6.1</v>
      </c>
      <c r="F36" s="69">
        <v>35</v>
      </c>
      <c r="G36" s="29">
        <f t="shared" si="2"/>
        <v>213.5</v>
      </c>
      <c r="H36" s="80"/>
      <c r="I36" s="60"/>
    </row>
    <row r="37" spans="1:10" s="66" customFormat="1" ht="31.5" customHeight="1">
      <c r="A37" s="26" t="s">
        <v>272</v>
      </c>
      <c r="B37" s="27" t="s">
        <v>48</v>
      </c>
      <c r="C37" s="98" t="s">
        <v>51</v>
      </c>
      <c r="D37" s="95" t="s">
        <v>41</v>
      </c>
      <c r="E37" s="99">
        <v>3.5</v>
      </c>
      <c r="F37" s="69">
        <v>35</v>
      </c>
      <c r="G37" s="29">
        <f t="shared" si="2"/>
        <v>122.5</v>
      </c>
      <c r="H37" s="80"/>
      <c r="I37" s="60"/>
    </row>
    <row r="38" spans="1:10" s="66" customFormat="1" ht="31.5" customHeight="1">
      <c r="A38" s="26" t="s">
        <v>272</v>
      </c>
      <c r="B38" s="27" t="s">
        <v>50</v>
      </c>
      <c r="C38" s="98" t="s">
        <v>267</v>
      </c>
      <c r="D38" s="95" t="s">
        <v>41</v>
      </c>
      <c r="E38" s="99">
        <v>30.7</v>
      </c>
      <c r="F38" s="69">
        <v>35</v>
      </c>
      <c r="G38" s="29">
        <f t="shared" si="2"/>
        <v>1074.5</v>
      </c>
      <c r="H38" s="80"/>
      <c r="I38" s="60"/>
    </row>
    <row r="39" spans="1:10" s="66" customFormat="1" ht="31.5" customHeight="1">
      <c r="A39" s="26" t="s">
        <v>272</v>
      </c>
      <c r="B39" s="27" t="s">
        <v>52</v>
      </c>
      <c r="C39" s="98" t="s">
        <v>124</v>
      </c>
      <c r="D39" s="95" t="s">
        <v>33</v>
      </c>
      <c r="E39" s="99">
        <v>24</v>
      </c>
      <c r="F39" s="69">
        <v>43</v>
      </c>
      <c r="G39" s="29">
        <f t="shared" si="2"/>
        <v>1032</v>
      </c>
      <c r="H39" s="80"/>
      <c r="I39" s="60"/>
    </row>
    <row r="40" spans="1:10" s="66" customFormat="1" ht="31.5" customHeight="1">
      <c r="A40" s="26" t="s">
        <v>272</v>
      </c>
      <c r="B40" s="27" t="s">
        <v>54</v>
      </c>
      <c r="C40" s="98" t="s">
        <v>59</v>
      </c>
      <c r="D40" s="95" t="s">
        <v>33</v>
      </c>
      <c r="E40" s="99">
        <v>12</v>
      </c>
      <c r="F40" s="69">
        <v>16</v>
      </c>
      <c r="G40" s="29">
        <f t="shared" si="2"/>
        <v>192</v>
      </c>
      <c r="H40" s="80"/>
      <c r="I40" s="60"/>
    </row>
    <row r="41" spans="1:10" ht="43.5" thickBot="1">
      <c r="F41" s="57" t="s">
        <v>273</v>
      </c>
      <c r="G41" s="58">
        <f>SUM(G35:G40)</f>
        <v>2755.1</v>
      </c>
    </row>
  </sheetData>
  <mergeCells count="4">
    <mergeCell ref="A6:G6"/>
    <mergeCell ref="A9:G9"/>
    <mergeCell ref="A20:G20"/>
    <mergeCell ref="A33:G33"/>
  </mergeCells>
  <pageMargins left="0.7" right="0.7" top="0.75" bottom="0.75" header="0.3" footer="0.3"/>
  <pageSetup paperSize="9" scale="4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7A7D-BA95-4F69-B0B2-0CA0FFB6FF05}">
  <sheetPr>
    <pageSetUpPr fitToPage="1"/>
  </sheetPr>
  <dimension ref="A1:G18"/>
  <sheetViews>
    <sheetView workbookViewId="0">
      <selection activeCell="F18" sqref="F18"/>
    </sheetView>
  </sheetViews>
  <sheetFormatPr defaultRowHeight="15"/>
  <cols>
    <col min="1" max="1" width="39.5703125" customWidth="1"/>
    <col min="2" max="2" width="10.5703125" customWidth="1"/>
    <col min="3" max="3" width="71.5703125" customWidth="1"/>
    <col min="4" max="4" width="9.28515625" customWidth="1"/>
    <col min="5" max="5" width="16.42578125" customWidth="1"/>
    <col min="6" max="6" width="20.5703125" customWidth="1"/>
    <col min="7" max="7" width="14.5703125" customWidth="1"/>
  </cols>
  <sheetData>
    <row r="1" spans="1:7" ht="15.75">
      <c r="A1" s="182" t="s">
        <v>311</v>
      </c>
    </row>
    <row r="2" spans="1:7" ht="15.75">
      <c r="A2" s="182" t="s">
        <v>312</v>
      </c>
    </row>
    <row r="3" spans="1:7" ht="15.75">
      <c r="A3" s="182" t="s">
        <v>313</v>
      </c>
    </row>
    <row r="4" spans="1:7" ht="15.75">
      <c r="A4" s="182" t="s">
        <v>314</v>
      </c>
    </row>
    <row r="5" spans="1:7" ht="15.75">
      <c r="A5" s="182"/>
    </row>
    <row r="6" spans="1:7" ht="21.75" customHeight="1">
      <c r="A6" s="186" t="s">
        <v>0</v>
      </c>
      <c r="B6" s="186"/>
      <c r="C6" s="186"/>
      <c r="D6" s="186"/>
      <c r="E6" s="186"/>
      <c r="F6" s="186"/>
      <c r="G6" s="186"/>
    </row>
    <row r="7" spans="1:7" ht="21.75" customHeight="1">
      <c r="A7" s="186"/>
      <c r="B7" s="186"/>
      <c r="C7" s="186"/>
      <c r="D7" s="186"/>
      <c r="E7" s="186"/>
      <c r="F7" s="186"/>
      <c r="G7" s="186"/>
    </row>
    <row r="8" spans="1:7" ht="21.75" customHeight="1"/>
    <row r="9" spans="1:7" ht="15.75" thickBot="1"/>
    <row r="10" spans="1:7" ht="32.25" customHeight="1">
      <c r="A10" s="193" t="s">
        <v>274</v>
      </c>
      <c r="B10" s="194"/>
      <c r="C10" s="194"/>
      <c r="D10" s="194"/>
      <c r="E10" s="194"/>
      <c r="F10" s="194"/>
      <c r="G10" s="195"/>
    </row>
    <row r="11" spans="1:7" ht="48" customHeight="1">
      <c r="A11" s="12" t="s">
        <v>27</v>
      </c>
      <c r="B11" s="13" t="s">
        <v>28</v>
      </c>
      <c r="C11" s="14" t="s">
        <v>29</v>
      </c>
      <c r="D11" s="14" t="s">
        <v>30</v>
      </c>
      <c r="E11" s="15" t="s">
        <v>31</v>
      </c>
      <c r="F11" s="16" t="s">
        <v>315</v>
      </c>
      <c r="G11" s="17" t="s">
        <v>32</v>
      </c>
    </row>
    <row r="12" spans="1:7" ht="18">
      <c r="A12" s="26" t="s">
        <v>275</v>
      </c>
      <c r="B12" s="27" t="s">
        <v>276</v>
      </c>
      <c r="C12" s="147" t="s">
        <v>277</v>
      </c>
      <c r="D12" s="28" t="s">
        <v>34</v>
      </c>
      <c r="E12" s="28">
        <v>60</v>
      </c>
      <c r="F12" s="177">
        <v>20</v>
      </c>
      <c r="G12" s="29">
        <f t="shared" ref="G12:G17" si="0">ROUND((E12*F12),2)</f>
        <v>1200</v>
      </c>
    </row>
    <row r="13" spans="1:7" ht="18">
      <c r="A13" s="26" t="s">
        <v>275</v>
      </c>
      <c r="B13" s="27" t="s">
        <v>278</v>
      </c>
      <c r="C13" s="147" t="s">
        <v>47</v>
      </c>
      <c r="D13" s="28" t="s">
        <v>34</v>
      </c>
      <c r="E13" s="28">
        <v>60</v>
      </c>
      <c r="F13" s="177">
        <v>3</v>
      </c>
      <c r="G13" s="29">
        <f t="shared" si="0"/>
        <v>180</v>
      </c>
    </row>
    <row r="14" spans="1:7" ht="30">
      <c r="A14" s="26" t="s">
        <v>275</v>
      </c>
      <c r="B14" s="27" t="s">
        <v>230</v>
      </c>
      <c r="C14" s="147" t="s">
        <v>255</v>
      </c>
      <c r="D14" s="28" t="s">
        <v>34</v>
      </c>
      <c r="E14" s="28">
        <v>60</v>
      </c>
      <c r="F14" s="177">
        <v>15</v>
      </c>
      <c r="G14" s="29">
        <f t="shared" si="0"/>
        <v>900</v>
      </c>
    </row>
    <row r="15" spans="1:7" ht="30">
      <c r="A15" s="26" t="s">
        <v>275</v>
      </c>
      <c r="B15" s="27" t="s">
        <v>279</v>
      </c>
      <c r="C15" s="147" t="s">
        <v>266</v>
      </c>
      <c r="D15" s="28" t="s">
        <v>37</v>
      </c>
      <c r="E15" s="28">
        <v>11.4</v>
      </c>
      <c r="F15" s="177">
        <v>30</v>
      </c>
      <c r="G15" s="29">
        <f t="shared" si="0"/>
        <v>342</v>
      </c>
    </row>
    <row r="16" spans="1:7" ht="18">
      <c r="A16" s="26" t="s">
        <v>275</v>
      </c>
      <c r="B16" s="27" t="s">
        <v>280</v>
      </c>
      <c r="C16" s="147" t="s">
        <v>78</v>
      </c>
      <c r="D16" s="28" t="s">
        <v>34</v>
      </c>
      <c r="E16" s="28">
        <v>5</v>
      </c>
      <c r="F16" s="177">
        <v>6</v>
      </c>
      <c r="G16" s="29">
        <f t="shared" si="0"/>
        <v>30</v>
      </c>
    </row>
    <row r="17" spans="1:7" ht="18.75" thickBot="1">
      <c r="A17" s="40" t="s">
        <v>275</v>
      </c>
      <c r="B17" s="41" t="s">
        <v>281</v>
      </c>
      <c r="C17" s="148" t="s">
        <v>79</v>
      </c>
      <c r="D17" s="54" t="s">
        <v>37</v>
      </c>
      <c r="E17" s="54">
        <v>65</v>
      </c>
      <c r="F17" s="177">
        <v>5</v>
      </c>
      <c r="G17" s="44">
        <f t="shared" si="0"/>
        <v>325</v>
      </c>
    </row>
    <row r="18" spans="1:7" ht="57.75" thickBot="1">
      <c r="F18" s="57" t="s">
        <v>282</v>
      </c>
      <c r="G18" s="58">
        <f>SUM(G12:G17)</f>
        <v>2977</v>
      </c>
    </row>
  </sheetData>
  <mergeCells count="2">
    <mergeCell ref="A6:G7"/>
    <mergeCell ref="A10:G10"/>
  </mergeCells>
  <pageMargins left="0.7" right="0.7" top="0.75" bottom="0.75" header="0.3" footer="0.3"/>
  <pageSetup paperSize="9" scale="4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022EF-1324-46CC-9E55-C8570F2D0EB3}">
  <sheetPr>
    <pageSetUpPr fitToPage="1"/>
  </sheetPr>
  <dimension ref="A1:H116"/>
  <sheetViews>
    <sheetView topLeftCell="A10" zoomScale="89" workbookViewId="0">
      <selection activeCell="F17" sqref="F17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16384" width="9.28515625" style="9"/>
  </cols>
  <sheetData>
    <row r="1" spans="1:8" ht="15.75">
      <c r="A1" s="182" t="s">
        <v>311</v>
      </c>
    </row>
    <row r="2" spans="1:8" ht="15.75">
      <c r="A2" s="182" t="s">
        <v>312</v>
      </c>
    </row>
    <row r="3" spans="1:8" ht="15.75">
      <c r="A3" s="182" t="s">
        <v>313</v>
      </c>
    </row>
    <row r="4" spans="1:8" ht="15.75">
      <c r="A4" s="182" t="s">
        <v>314</v>
      </c>
    </row>
    <row r="5" spans="1:8" ht="15.75">
      <c r="A5" s="182"/>
    </row>
    <row r="6" spans="1:8" ht="40.15" customHeight="1">
      <c r="A6" s="186" t="s">
        <v>0</v>
      </c>
      <c r="B6" s="186"/>
      <c r="C6" s="186"/>
      <c r="D6" s="186"/>
      <c r="E6" s="186"/>
      <c r="F6" s="186"/>
      <c r="G6" s="186"/>
    </row>
    <row r="7" spans="1:8" ht="21.75" customHeight="1" thickBot="1">
      <c r="A7" s="10"/>
      <c r="B7" s="10"/>
      <c r="C7" s="10"/>
      <c r="D7" s="10"/>
      <c r="E7" s="11"/>
      <c r="F7" s="10"/>
      <c r="G7" s="10"/>
    </row>
    <row r="8" spans="1:8" ht="21.75" customHeight="1">
      <c r="A8" s="187" t="s">
        <v>283</v>
      </c>
      <c r="B8" s="188"/>
      <c r="C8" s="188"/>
      <c r="D8" s="188"/>
      <c r="E8" s="188"/>
      <c r="F8" s="188"/>
      <c r="G8" s="189"/>
    </row>
    <row r="9" spans="1:8" ht="63.6" customHeight="1">
      <c r="A9" s="12" t="s">
        <v>27</v>
      </c>
      <c r="B9" s="13" t="s">
        <v>28</v>
      </c>
      <c r="C9" s="14" t="s">
        <v>29</v>
      </c>
      <c r="D9" s="14" t="s">
        <v>30</v>
      </c>
      <c r="E9" s="15" t="s">
        <v>31</v>
      </c>
      <c r="F9" s="16" t="s">
        <v>315</v>
      </c>
      <c r="G9" s="17" t="s">
        <v>32</v>
      </c>
      <c r="H9" s="19"/>
    </row>
    <row r="10" spans="1:8" s="38" customFormat="1" ht="31.5" customHeight="1">
      <c r="A10" s="49" t="s">
        <v>285</v>
      </c>
      <c r="B10" s="50" t="s">
        <v>286</v>
      </c>
      <c r="C10" s="30" t="s">
        <v>47</v>
      </c>
      <c r="D10" s="39" t="s">
        <v>34</v>
      </c>
      <c r="E10" s="28">
        <v>44</v>
      </c>
      <c r="F10" s="69">
        <v>3</v>
      </c>
      <c r="G10" s="29">
        <f t="shared" ref="G10:G17" si="0">ROUND((E10*F10),2)</f>
        <v>132</v>
      </c>
    </row>
    <row r="11" spans="1:8" s="38" customFormat="1" ht="31.5" customHeight="1">
      <c r="A11" s="49" t="s">
        <v>285</v>
      </c>
      <c r="B11" s="50" t="s">
        <v>287</v>
      </c>
      <c r="C11" s="30" t="s">
        <v>49</v>
      </c>
      <c r="D11" s="39" t="s">
        <v>34</v>
      </c>
      <c r="E11" s="28">
        <v>6.5</v>
      </c>
      <c r="F11" s="69">
        <v>35</v>
      </c>
      <c r="G11" s="29">
        <f t="shared" si="0"/>
        <v>227.5</v>
      </c>
    </row>
    <row r="12" spans="1:8" s="38" customFormat="1" ht="31.5" customHeight="1">
      <c r="A12" s="49" t="s">
        <v>285</v>
      </c>
      <c r="B12" s="50" t="s">
        <v>288</v>
      </c>
      <c r="C12" s="30" t="s">
        <v>51</v>
      </c>
      <c r="D12" s="39" t="s">
        <v>34</v>
      </c>
      <c r="E12" s="28">
        <v>0.8</v>
      </c>
      <c r="F12" s="69">
        <v>35</v>
      </c>
      <c r="G12" s="29">
        <f t="shared" si="0"/>
        <v>28</v>
      </c>
    </row>
    <row r="13" spans="1:8" s="38" customFormat="1" ht="31.5" customHeight="1">
      <c r="A13" s="49" t="s">
        <v>285</v>
      </c>
      <c r="B13" s="50" t="s">
        <v>289</v>
      </c>
      <c r="C13" s="30" t="s">
        <v>57</v>
      </c>
      <c r="D13" s="39" t="s">
        <v>33</v>
      </c>
      <c r="E13" s="28">
        <v>55</v>
      </c>
      <c r="F13" s="69">
        <v>43</v>
      </c>
      <c r="G13" s="29">
        <f t="shared" si="0"/>
        <v>2365</v>
      </c>
    </row>
    <row r="14" spans="1:8" s="38" customFormat="1" ht="31.5" customHeight="1" thickBot="1">
      <c r="A14" s="49" t="s">
        <v>285</v>
      </c>
      <c r="B14" s="50" t="s">
        <v>290</v>
      </c>
      <c r="C14" s="30" t="s">
        <v>59</v>
      </c>
      <c r="D14" s="39" t="s">
        <v>33</v>
      </c>
      <c r="E14" s="28">
        <v>44</v>
      </c>
      <c r="F14" s="69">
        <v>16</v>
      </c>
      <c r="G14" s="29">
        <f t="shared" si="0"/>
        <v>704</v>
      </c>
    </row>
    <row r="15" spans="1:8" s="38" customFormat="1" ht="31.5" customHeight="1">
      <c r="A15" s="145" t="s">
        <v>291</v>
      </c>
      <c r="B15" s="146" t="s">
        <v>292</v>
      </c>
      <c r="C15" s="22" t="s">
        <v>47</v>
      </c>
      <c r="D15" s="35" t="s">
        <v>34</v>
      </c>
      <c r="E15" s="23">
        <v>17</v>
      </c>
      <c r="F15" s="69">
        <v>3</v>
      </c>
      <c r="G15" s="25">
        <f t="shared" si="0"/>
        <v>51</v>
      </c>
    </row>
    <row r="16" spans="1:8" s="38" customFormat="1" ht="31.5" customHeight="1">
      <c r="A16" s="49" t="s">
        <v>291</v>
      </c>
      <c r="B16" s="50" t="s">
        <v>293</v>
      </c>
      <c r="C16" s="30" t="s">
        <v>294</v>
      </c>
      <c r="D16" s="39" t="s">
        <v>34</v>
      </c>
      <c r="E16" s="28">
        <v>16.2</v>
      </c>
      <c r="F16" s="69">
        <v>20</v>
      </c>
      <c r="G16" s="29">
        <f t="shared" si="0"/>
        <v>324</v>
      </c>
    </row>
    <row r="17" spans="1:8" s="38" customFormat="1" ht="31.5" customHeight="1">
      <c r="A17" s="49" t="s">
        <v>291</v>
      </c>
      <c r="B17" s="50" t="s">
        <v>111</v>
      </c>
      <c r="C17" s="30" t="s">
        <v>49</v>
      </c>
      <c r="D17" s="39" t="s">
        <v>34</v>
      </c>
      <c r="E17" s="28">
        <v>0.8</v>
      </c>
      <c r="F17" s="69">
        <v>35</v>
      </c>
      <c r="G17" s="29">
        <f t="shared" si="0"/>
        <v>28</v>
      </c>
    </row>
    <row r="18" spans="1:8" ht="42" customHeight="1" thickBot="1">
      <c r="A18" s="55"/>
      <c r="B18" s="56"/>
      <c r="C18" s="55"/>
      <c r="D18" s="56"/>
      <c r="E18" s="56"/>
      <c r="F18" s="57" t="s">
        <v>295</v>
      </c>
      <c r="G18" s="58">
        <f>SUM(G10:G17)</f>
        <v>3859.5</v>
      </c>
    </row>
    <row r="19" spans="1:8" ht="20.25" customHeight="1">
      <c r="A19" s="61"/>
      <c r="B19" s="62"/>
      <c r="C19" s="62"/>
      <c r="D19" s="62"/>
      <c r="E19" s="63"/>
      <c r="F19" s="62"/>
      <c r="G19" s="64"/>
    </row>
    <row r="20" spans="1:8">
      <c r="A20" s="55"/>
      <c r="B20" s="56"/>
      <c r="C20" s="55"/>
      <c r="D20" s="56"/>
      <c r="E20" s="56"/>
      <c r="F20" s="65"/>
      <c r="G20" s="64"/>
    </row>
    <row r="21" spans="1:8">
      <c r="A21" s="55"/>
      <c r="B21" s="55"/>
      <c r="C21" s="55"/>
      <c r="D21" s="55"/>
      <c r="E21" s="55"/>
      <c r="F21" s="55"/>
      <c r="G21" s="55"/>
      <c r="H21" s="55"/>
    </row>
    <row r="22" spans="1:8" s="66" customFormat="1" ht="21.75" customHeight="1"/>
    <row r="23" spans="1:8" s="66" customFormat="1" ht="15" customHeight="1"/>
    <row r="24" spans="1:8" s="66" customFormat="1" ht="31.5" customHeight="1"/>
    <row r="25" spans="1:8" s="66" customFormat="1" ht="31.5" customHeight="1"/>
    <row r="26" spans="1:8" s="66" customFormat="1" ht="31.5" customHeight="1"/>
    <row r="27" spans="1:8" s="66" customFormat="1" ht="31.5" customHeight="1"/>
    <row r="28" spans="1:8" s="66" customFormat="1" ht="31.5" customHeight="1"/>
    <row r="29" spans="1:8" s="66" customFormat="1" ht="31.5" customHeight="1"/>
    <row r="30" spans="1:8" s="66" customFormat="1" ht="31.5" customHeight="1"/>
    <row r="31" spans="1:8" s="66" customFormat="1" ht="31.5" customHeight="1"/>
    <row r="32" spans="1:8" s="66" customFormat="1" ht="31.5" customHeight="1"/>
    <row r="33" s="66" customFormat="1" ht="31.5" customHeight="1"/>
    <row r="34" s="66" customFormat="1" ht="31.5" customHeight="1"/>
    <row r="35" s="66" customFormat="1" ht="31.5" customHeight="1"/>
    <row r="36" s="66" customFormat="1" ht="31.5" customHeight="1"/>
    <row r="37" s="66" customFormat="1" ht="31.5" customHeight="1"/>
    <row r="38" s="66" customFormat="1" ht="31.5" customHeight="1"/>
    <row r="39" s="66" customFormat="1" ht="31.5" customHeight="1"/>
    <row r="40" s="66" customFormat="1" ht="31.5" customHeight="1"/>
    <row r="41" s="66" customFormat="1" ht="31.5" customHeight="1"/>
    <row r="42" s="66" customFormat="1" ht="31.5" customHeight="1"/>
    <row r="43" s="66" customFormat="1" ht="31.5" customHeight="1"/>
    <row r="44" s="66" customFormat="1" ht="31.5" customHeight="1"/>
    <row r="45" s="66" customFormat="1" ht="31.5" customHeight="1"/>
    <row r="46" s="66" customFormat="1" ht="31.5" customHeight="1"/>
    <row r="47" s="66" customFormat="1" ht="31.5" customHeight="1"/>
    <row r="48" s="66" customFormat="1" ht="42" customHeight="1"/>
    <row r="49" s="66" customFormat="1" ht="15" customHeight="1"/>
    <row r="50" s="66" customFormat="1" ht="21.75" customHeight="1"/>
    <row r="51" s="66" customFormat="1" ht="15" customHeight="1"/>
    <row r="52" s="66" customFormat="1" ht="29.25" customHeight="1"/>
    <row r="53" s="66" customFormat="1" ht="43.5" customHeight="1"/>
    <row r="54" s="66" customFormat="1" ht="31.5" customHeight="1"/>
    <row r="55" s="66" customFormat="1" ht="31.5" customHeight="1"/>
    <row r="56" s="66" customFormat="1" ht="31.5" customHeight="1"/>
    <row r="57" s="66" customFormat="1" ht="31.5" customHeight="1"/>
    <row r="58" s="66" customFormat="1" ht="31.5" customHeight="1"/>
    <row r="59" s="66" customFormat="1" ht="31.5" customHeight="1"/>
    <row r="60" s="66" customFormat="1" ht="31.5" customHeight="1"/>
    <row r="61" s="66" customFormat="1" ht="31.5" customHeight="1"/>
    <row r="62" s="66" customFormat="1" ht="31.5" customHeight="1"/>
    <row r="63" s="66" customFormat="1" ht="31.5" customHeight="1"/>
    <row r="64" s="66" customFormat="1" ht="31.5" customHeight="1"/>
    <row r="65" s="66" customFormat="1" ht="31.5" customHeight="1"/>
    <row r="66" s="66" customFormat="1" ht="31.5" customHeight="1"/>
    <row r="67" s="66" customFormat="1" ht="31.5" customHeight="1"/>
    <row r="68" s="66" customFormat="1" ht="31.5" customHeight="1"/>
    <row r="69" s="66" customFormat="1" ht="31.5" customHeight="1"/>
    <row r="70" s="66" customFormat="1" ht="31.5" customHeight="1"/>
    <row r="71" s="66" customFormat="1" ht="31.5" customHeight="1"/>
    <row r="72" s="66" customFormat="1" ht="31.5" customHeight="1"/>
    <row r="73" s="66" customFormat="1" ht="31.5" customHeight="1"/>
    <row r="74" s="66" customFormat="1" ht="31.5" customHeight="1"/>
    <row r="75" s="66" customFormat="1" ht="31.5" customHeight="1"/>
    <row r="76" s="66" customFormat="1" ht="31.5" customHeight="1"/>
    <row r="77" s="66" customFormat="1" ht="31.5" customHeight="1"/>
    <row r="78" s="66" customFormat="1" ht="31.5" customHeight="1"/>
    <row r="79" s="66" customFormat="1" ht="31.5" customHeight="1"/>
    <row r="80" s="66" customFormat="1" ht="31.5" customHeight="1"/>
    <row r="81" s="66" customFormat="1" ht="31.5" customHeight="1"/>
    <row r="82" s="66" customFormat="1" ht="31.5" customHeight="1"/>
    <row r="83" s="66" customFormat="1" ht="31.5" customHeight="1"/>
    <row r="84" s="66" customFormat="1" ht="31.5" customHeight="1"/>
    <row r="85" s="66" customFormat="1" ht="31.5" customHeight="1"/>
    <row r="86" s="66" customFormat="1" ht="31.5" customHeight="1"/>
    <row r="87" s="66" customFormat="1" ht="42" customHeight="1"/>
    <row r="88" s="66" customFormat="1" ht="33" customHeight="1"/>
    <row r="89" s="66" customFormat="1" ht="27.75" customHeight="1"/>
    <row r="90" s="66" customFormat="1" ht="28.5" customHeight="1"/>
    <row r="91" s="66" customFormat="1" ht="28.5" customHeight="1"/>
    <row r="92" s="66" customFormat="1" ht="28.5" customHeight="1"/>
    <row r="93" s="66" customFormat="1" ht="28.5" customHeight="1"/>
    <row r="94" s="66" customFormat="1" ht="28.5" customHeight="1"/>
    <row r="95" s="66" customFormat="1" ht="31.5" customHeight="1"/>
    <row r="96" s="66" customFormat="1" ht="31.5" customHeight="1"/>
    <row r="97" s="66" customFormat="1" ht="31.5" customHeight="1"/>
    <row r="98" s="66" customFormat="1" ht="31.5" customHeight="1"/>
    <row r="99" s="66" customFormat="1" ht="75" customHeight="1"/>
    <row r="100" s="66" customFormat="1" ht="44.25" customHeight="1"/>
    <row r="101" s="66" customFormat="1" ht="15" customHeight="1"/>
    <row r="102" s="66" customFormat="1" ht="15" customHeight="1"/>
    <row r="103" s="66" customFormat="1" ht="21.75" customHeight="1"/>
    <row r="104" s="66" customFormat="1" ht="15" customHeight="1"/>
    <row r="105" s="66" customFormat="1" ht="29.25" customHeight="1"/>
    <row r="106" s="66" customFormat="1" ht="29.25" customHeight="1"/>
    <row r="107" s="66" customFormat="1" ht="29.25" customHeight="1"/>
    <row r="108" s="66" customFormat="1" ht="29.25" customHeight="1"/>
    <row r="109" s="66" customFormat="1" ht="33" customHeight="1"/>
    <row r="110" s="66" customFormat="1" ht="27.75" customHeight="1"/>
    <row r="111" s="66" customFormat="1" ht="28.5" customHeight="1"/>
    <row r="112" s="66" customFormat="1" ht="31.5" customHeight="1"/>
    <row r="113" spans="1:8" s="66" customFormat="1" ht="75" customHeight="1"/>
    <row r="114" spans="1:8" ht="44.25" customHeight="1">
      <c r="A114" s="55"/>
      <c r="B114" s="55"/>
      <c r="C114" s="55"/>
      <c r="D114" s="55"/>
      <c r="E114" s="55"/>
      <c r="F114" s="55"/>
      <c r="G114" s="55"/>
      <c r="H114" s="55"/>
    </row>
    <row r="115" spans="1:8">
      <c r="A115" s="55"/>
      <c r="B115" s="55"/>
      <c r="C115" s="55"/>
      <c r="D115" s="55"/>
      <c r="E115" s="55"/>
      <c r="F115" s="55"/>
      <c r="G115" s="55"/>
      <c r="H115" s="55"/>
    </row>
    <row r="116" spans="1:8">
      <c r="A116" s="55"/>
      <c r="B116" s="55"/>
      <c r="C116" s="55"/>
      <c r="D116" s="55"/>
      <c r="E116" s="55"/>
      <c r="F116" s="55"/>
      <c r="G116" s="55"/>
      <c r="H116" s="55"/>
    </row>
  </sheetData>
  <mergeCells count="2">
    <mergeCell ref="A6:G6"/>
    <mergeCell ref="A8:G8"/>
  </mergeCells>
  <pageMargins left="0.7" right="0.7" top="0.75" bottom="0.75" header="0.3" footer="0.3"/>
  <pageSetup paperSize="9" scale="4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2CEB2-F3E8-47AC-8EEA-1688EB2BDD4B}">
  <sheetPr>
    <pageSetUpPr fitToPage="1"/>
  </sheetPr>
  <dimension ref="A1:H116"/>
  <sheetViews>
    <sheetView topLeftCell="A10" zoomScale="84" zoomScaleNormal="84" workbookViewId="0">
      <selection activeCell="F17" sqref="F17"/>
    </sheetView>
  </sheetViews>
  <sheetFormatPr defaultColWidth="9.28515625" defaultRowHeight="45" customHeight="1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16384" width="9.28515625" style="9"/>
  </cols>
  <sheetData>
    <row r="1" spans="1:8" ht="15.75">
      <c r="A1" s="182" t="s">
        <v>311</v>
      </c>
    </row>
    <row r="2" spans="1:8" ht="15.75">
      <c r="A2" s="182" t="s">
        <v>312</v>
      </c>
    </row>
    <row r="3" spans="1:8" ht="15.75">
      <c r="A3" s="182" t="s">
        <v>313</v>
      </c>
    </row>
    <row r="4" spans="1:8" ht="15.75">
      <c r="A4" s="182" t="s">
        <v>314</v>
      </c>
    </row>
    <row r="5" spans="1:8" ht="15.75">
      <c r="A5" s="182"/>
    </row>
    <row r="6" spans="1:8" ht="45" customHeight="1">
      <c r="A6" s="186" t="s">
        <v>0</v>
      </c>
      <c r="B6" s="186"/>
      <c r="C6" s="186"/>
      <c r="D6" s="186"/>
      <c r="E6" s="186"/>
      <c r="F6" s="186"/>
      <c r="G6" s="186"/>
    </row>
    <row r="7" spans="1:8" ht="45" customHeight="1" thickBot="1">
      <c r="A7" s="10"/>
      <c r="B7" s="10"/>
      <c r="C7" s="10"/>
      <c r="D7" s="10"/>
      <c r="E7" s="11"/>
      <c r="F7" s="10"/>
      <c r="G7" s="10"/>
    </row>
    <row r="8" spans="1:8" ht="45" customHeight="1">
      <c r="A8" s="187" t="s">
        <v>296</v>
      </c>
      <c r="B8" s="188"/>
      <c r="C8" s="188"/>
      <c r="D8" s="188"/>
      <c r="E8" s="188"/>
      <c r="F8" s="188"/>
      <c r="G8" s="189"/>
    </row>
    <row r="9" spans="1:8" ht="45" customHeight="1" thickBot="1">
      <c r="A9" s="83" t="s">
        <v>27</v>
      </c>
      <c r="B9" s="84" t="s">
        <v>28</v>
      </c>
      <c r="C9" s="85" t="s">
        <v>29</v>
      </c>
      <c r="D9" s="85" t="s">
        <v>30</v>
      </c>
      <c r="E9" s="86" t="s">
        <v>31</v>
      </c>
      <c r="F9" s="16" t="s">
        <v>315</v>
      </c>
      <c r="G9" s="87" t="s">
        <v>32</v>
      </c>
      <c r="H9" s="19"/>
    </row>
    <row r="10" spans="1:8" s="38" customFormat="1" ht="45" customHeight="1">
      <c r="A10" s="127" t="s">
        <v>297</v>
      </c>
      <c r="B10" s="122" t="s">
        <v>44</v>
      </c>
      <c r="C10" s="30" t="s">
        <v>298</v>
      </c>
      <c r="D10" s="39" t="s">
        <v>41</v>
      </c>
      <c r="E10" s="28">
        <v>2.4</v>
      </c>
      <c r="F10" s="69">
        <v>3</v>
      </c>
      <c r="G10" s="29">
        <f t="shared" ref="G10:G17" si="0">ROUND((E10*F10),2)</f>
        <v>7.2</v>
      </c>
    </row>
    <row r="11" spans="1:8" s="38" customFormat="1" ht="45" customHeight="1">
      <c r="A11" s="127" t="s">
        <v>299</v>
      </c>
      <c r="B11" s="150" t="s">
        <v>45</v>
      </c>
      <c r="C11" s="47" t="s">
        <v>49</v>
      </c>
      <c r="D11" s="48" t="s">
        <v>41</v>
      </c>
      <c r="E11" s="33">
        <v>2.4</v>
      </c>
      <c r="F11" s="69">
        <v>35</v>
      </c>
      <c r="G11" s="29">
        <f t="shared" si="0"/>
        <v>84</v>
      </c>
    </row>
    <row r="12" spans="1:8" s="38" customFormat="1" ht="45" customHeight="1">
      <c r="A12" s="127" t="s">
        <v>300</v>
      </c>
      <c r="B12" s="27" t="s">
        <v>96</v>
      </c>
      <c r="C12" s="151" t="s">
        <v>298</v>
      </c>
      <c r="D12" s="149" t="s">
        <v>41</v>
      </c>
      <c r="E12" s="178">
        <v>148</v>
      </c>
      <c r="F12" s="69">
        <v>3</v>
      </c>
      <c r="G12" s="29">
        <f t="shared" si="0"/>
        <v>444</v>
      </c>
    </row>
    <row r="13" spans="1:8" s="38" customFormat="1" ht="45" customHeight="1">
      <c r="A13" s="127" t="s">
        <v>300</v>
      </c>
      <c r="B13" s="27" t="s">
        <v>97</v>
      </c>
      <c r="C13" s="152" t="s">
        <v>104</v>
      </c>
      <c r="D13" s="39" t="s">
        <v>41</v>
      </c>
      <c r="E13" s="179">
        <v>124</v>
      </c>
      <c r="F13" s="69">
        <v>35</v>
      </c>
      <c r="G13" s="29">
        <f t="shared" si="0"/>
        <v>4340</v>
      </c>
    </row>
    <row r="14" spans="1:8" s="38" customFormat="1" ht="45" customHeight="1">
      <c r="A14" s="127" t="s">
        <v>300</v>
      </c>
      <c r="B14" s="27" t="s">
        <v>98</v>
      </c>
      <c r="C14" s="30" t="s">
        <v>49</v>
      </c>
      <c r="D14" s="39" t="s">
        <v>41</v>
      </c>
      <c r="E14" s="180">
        <v>60</v>
      </c>
      <c r="F14" s="69">
        <v>35</v>
      </c>
      <c r="G14" s="29">
        <f t="shared" si="0"/>
        <v>2100</v>
      </c>
    </row>
    <row r="15" spans="1:8" s="38" customFormat="1" ht="45" customHeight="1" thickBot="1">
      <c r="A15" s="133" t="s">
        <v>300</v>
      </c>
      <c r="B15" s="41" t="s">
        <v>99</v>
      </c>
      <c r="C15" s="153" t="s">
        <v>51</v>
      </c>
      <c r="D15" s="154" t="s">
        <v>41</v>
      </c>
      <c r="E15" s="181">
        <v>20</v>
      </c>
      <c r="F15" s="69">
        <v>35</v>
      </c>
      <c r="G15" s="44">
        <f t="shared" si="0"/>
        <v>700</v>
      </c>
    </row>
    <row r="16" spans="1:8" s="38" customFormat="1" ht="45" customHeight="1">
      <c r="A16" s="155" t="s">
        <v>301</v>
      </c>
      <c r="B16" s="146" t="s">
        <v>72</v>
      </c>
      <c r="C16" s="22" t="s">
        <v>302</v>
      </c>
      <c r="D16" s="156" t="s">
        <v>33</v>
      </c>
      <c r="E16" s="23">
        <v>34</v>
      </c>
      <c r="F16" s="69">
        <v>43</v>
      </c>
      <c r="G16" s="25">
        <f t="shared" si="0"/>
        <v>1462</v>
      </c>
    </row>
    <row r="17" spans="1:8" s="38" customFormat="1" ht="45" customHeight="1" thickBot="1">
      <c r="A17" s="157" t="s">
        <v>301</v>
      </c>
      <c r="B17" s="50" t="s">
        <v>73</v>
      </c>
      <c r="C17" s="143" t="s">
        <v>59</v>
      </c>
      <c r="D17" s="158" t="s">
        <v>33</v>
      </c>
      <c r="E17" s="144">
        <v>41</v>
      </c>
      <c r="F17" s="69">
        <v>16</v>
      </c>
      <c r="G17" s="29">
        <f t="shared" si="0"/>
        <v>656</v>
      </c>
    </row>
    <row r="18" spans="1:8" ht="45" customHeight="1" thickBot="1">
      <c r="A18" s="55"/>
      <c r="B18" s="56"/>
      <c r="C18" s="55"/>
      <c r="D18" s="56"/>
      <c r="E18" s="56"/>
      <c r="F18" s="57" t="s">
        <v>303</v>
      </c>
      <c r="G18" s="82">
        <f>SUM(G10:G17)</f>
        <v>9793.2000000000007</v>
      </c>
    </row>
    <row r="19" spans="1:8" ht="45" customHeight="1">
      <c r="A19" s="61"/>
      <c r="B19" s="62"/>
      <c r="C19" s="62"/>
      <c r="D19" s="62"/>
      <c r="E19" s="63"/>
      <c r="F19" s="62"/>
      <c r="G19" s="64"/>
    </row>
    <row r="20" spans="1:8" ht="45" customHeight="1">
      <c r="A20" s="55"/>
      <c r="B20" s="56"/>
      <c r="C20" s="55"/>
      <c r="D20" s="56"/>
      <c r="E20" s="56"/>
      <c r="F20" s="65"/>
      <c r="G20" s="64"/>
    </row>
    <row r="21" spans="1:8" ht="45" customHeight="1">
      <c r="A21" s="55"/>
      <c r="B21" s="55"/>
      <c r="C21" s="55"/>
      <c r="D21" s="55"/>
      <c r="E21" s="55"/>
      <c r="F21" s="55"/>
      <c r="G21" s="55"/>
      <c r="H21" s="55"/>
    </row>
    <row r="22" spans="1:8" ht="45" customHeight="1">
      <c r="A22" s="196"/>
      <c r="B22" s="196"/>
      <c r="C22" s="196"/>
      <c r="D22" s="196"/>
      <c r="E22" s="196"/>
      <c r="F22" s="196"/>
      <c r="G22" s="196"/>
      <c r="H22" s="55"/>
    </row>
    <row r="23" spans="1:8" ht="45" customHeight="1">
      <c r="A23" s="159"/>
      <c r="B23" s="159"/>
      <c r="C23" s="159"/>
      <c r="D23" s="159"/>
      <c r="E23" s="160"/>
      <c r="F23" s="161"/>
      <c r="G23" s="161"/>
      <c r="H23" s="55"/>
    </row>
    <row r="24" spans="1:8" ht="45" customHeight="1">
      <c r="A24" s="162"/>
      <c r="B24" s="71"/>
      <c r="D24" s="163"/>
      <c r="E24" s="163"/>
      <c r="F24" s="164"/>
      <c r="G24" s="165"/>
      <c r="H24" s="55"/>
    </row>
    <row r="25" spans="1:8" ht="45" customHeight="1">
      <c r="A25" s="162"/>
      <c r="B25" s="71"/>
      <c r="C25" s="166"/>
      <c r="D25" s="163"/>
      <c r="E25" s="163"/>
      <c r="F25" s="164"/>
      <c r="G25" s="165"/>
      <c r="H25" s="55"/>
    </row>
    <row r="26" spans="1:8" ht="45" customHeight="1">
      <c r="A26" s="162"/>
      <c r="B26" s="71"/>
      <c r="D26" s="163"/>
      <c r="E26" s="163"/>
      <c r="F26" s="164"/>
      <c r="G26" s="165"/>
      <c r="H26" s="55"/>
    </row>
    <row r="27" spans="1:8" ht="45" customHeight="1">
      <c r="A27" s="162"/>
      <c r="B27" s="71"/>
      <c r="D27" s="163"/>
      <c r="E27" s="163"/>
      <c r="F27" s="164"/>
      <c r="G27" s="165"/>
      <c r="H27" s="55"/>
    </row>
    <row r="28" spans="1:8" s="38" customFormat="1" ht="45" customHeight="1">
      <c r="A28" s="162"/>
      <c r="B28" s="71"/>
      <c r="C28" s="166"/>
      <c r="D28" s="163"/>
      <c r="E28" s="163"/>
      <c r="F28" s="164"/>
      <c r="G28" s="165"/>
      <c r="H28" s="55"/>
    </row>
    <row r="29" spans="1:8" s="38" customFormat="1" ht="45" customHeight="1">
      <c r="A29" s="162"/>
      <c r="B29" s="71"/>
      <c r="C29" s="166"/>
      <c r="D29" s="163"/>
      <c r="E29" s="163"/>
      <c r="F29" s="164"/>
      <c r="G29" s="165"/>
      <c r="H29" s="55"/>
    </row>
    <row r="30" spans="1:8" s="38" customFormat="1" ht="45" customHeight="1">
      <c r="A30" s="162"/>
      <c r="B30" s="71"/>
      <c r="C30" s="67"/>
      <c r="D30" s="167"/>
      <c r="E30" s="167"/>
      <c r="F30" s="168"/>
      <c r="G30" s="165"/>
      <c r="H30" s="55"/>
    </row>
    <row r="31" spans="1:8" s="38" customFormat="1" ht="45" customHeight="1">
      <c r="A31" s="162"/>
      <c r="B31" s="71"/>
      <c r="C31" s="67"/>
      <c r="D31" s="167"/>
      <c r="E31" s="167"/>
      <c r="F31" s="168"/>
      <c r="G31" s="165"/>
      <c r="H31" s="55"/>
    </row>
    <row r="32" spans="1:8" s="38" customFormat="1" ht="45" customHeight="1">
      <c r="A32" s="162"/>
      <c r="B32" s="71"/>
      <c r="C32" s="67"/>
      <c r="D32" s="167"/>
      <c r="E32" s="167"/>
      <c r="F32" s="168"/>
      <c r="G32" s="165"/>
      <c r="H32" s="55"/>
    </row>
    <row r="33" spans="1:8" ht="45" customHeight="1">
      <c r="A33" s="162"/>
      <c r="B33" s="71"/>
      <c r="D33" s="167"/>
      <c r="E33" s="163"/>
      <c r="F33" s="169"/>
      <c r="G33" s="165"/>
      <c r="H33" s="55"/>
    </row>
    <row r="34" spans="1:8" ht="45" customHeight="1">
      <c r="A34" s="162"/>
      <c r="B34" s="71"/>
      <c r="D34" s="167"/>
      <c r="E34" s="163"/>
      <c r="F34" s="169"/>
      <c r="G34" s="165"/>
      <c r="H34" s="55"/>
    </row>
    <row r="35" spans="1:8" ht="45" customHeight="1">
      <c r="A35" s="162"/>
      <c r="B35" s="71"/>
      <c r="D35" s="167"/>
      <c r="E35" s="163"/>
      <c r="F35" s="169"/>
      <c r="G35" s="165"/>
      <c r="H35" s="55"/>
    </row>
    <row r="36" spans="1:8" ht="45" customHeight="1">
      <c r="A36" s="162"/>
      <c r="B36" s="71"/>
      <c r="D36" s="167"/>
      <c r="E36" s="163"/>
      <c r="F36" s="169"/>
      <c r="G36" s="165"/>
      <c r="H36" s="55"/>
    </row>
    <row r="37" spans="1:8" ht="45" customHeight="1">
      <c r="A37" s="162"/>
      <c r="B37" s="71"/>
      <c r="D37" s="167"/>
      <c r="E37" s="163"/>
      <c r="F37" s="169"/>
      <c r="G37" s="165"/>
      <c r="H37" s="55"/>
    </row>
    <row r="38" spans="1:8" ht="45" customHeight="1">
      <c r="A38" s="162"/>
      <c r="B38" s="71"/>
      <c r="D38" s="167"/>
      <c r="E38" s="163"/>
      <c r="F38" s="169"/>
      <c r="G38" s="165"/>
      <c r="H38" s="55"/>
    </row>
    <row r="39" spans="1:8" ht="45" customHeight="1">
      <c r="A39" s="162"/>
      <c r="B39" s="71"/>
      <c r="D39" s="167"/>
      <c r="E39" s="163"/>
      <c r="F39" s="169"/>
      <c r="G39" s="165"/>
      <c r="H39" s="55"/>
    </row>
    <row r="40" spans="1:8" ht="45" customHeight="1">
      <c r="A40" s="170"/>
      <c r="B40" s="171"/>
      <c r="D40" s="167"/>
      <c r="E40" s="163"/>
      <c r="F40" s="172"/>
      <c r="G40" s="165"/>
      <c r="H40" s="55"/>
    </row>
    <row r="41" spans="1:8" s="38" customFormat="1" ht="45" customHeight="1">
      <c r="A41" s="170"/>
      <c r="B41" s="171"/>
      <c r="C41" s="67"/>
      <c r="D41" s="167"/>
      <c r="E41" s="163"/>
      <c r="F41" s="172"/>
      <c r="G41" s="165"/>
      <c r="H41" s="55"/>
    </row>
    <row r="42" spans="1:8" s="38" customFormat="1" ht="45" customHeight="1">
      <c r="A42" s="170"/>
      <c r="B42" s="171"/>
      <c r="C42" s="67"/>
      <c r="D42" s="167"/>
      <c r="E42" s="163"/>
      <c r="F42" s="172"/>
      <c r="G42" s="165"/>
      <c r="H42" s="55"/>
    </row>
    <row r="43" spans="1:8" s="38" customFormat="1" ht="45" customHeight="1">
      <c r="A43" s="170"/>
      <c r="B43" s="171"/>
      <c r="C43" s="67"/>
      <c r="D43" s="167"/>
      <c r="E43" s="163"/>
      <c r="F43" s="172"/>
      <c r="G43" s="165"/>
      <c r="H43" s="55"/>
    </row>
    <row r="44" spans="1:8" s="38" customFormat="1" ht="45" customHeight="1">
      <c r="A44" s="170"/>
      <c r="B44" s="171"/>
      <c r="C44" s="67"/>
      <c r="D44" s="167"/>
      <c r="E44" s="163"/>
      <c r="F44" s="172"/>
      <c r="G44" s="165"/>
      <c r="H44" s="55"/>
    </row>
    <row r="45" spans="1:8" s="38" customFormat="1" ht="45" customHeight="1">
      <c r="A45" s="170"/>
      <c r="B45" s="171"/>
      <c r="C45" s="67"/>
      <c r="D45" s="167"/>
      <c r="E45" s="163"/>
      <c r="F45" s="172"/>
      <c r="G45" s="165"/>
      <c r="H45" s="55"/>
    </row>
    <row r="46" spans="1:8" ht="45" customHeight="1">
      <c r="A46" s="170"/>
      <c r="B46" s="171"/>
      <c r="D46" s="167"/>
      <c r="E46" s="163"/>
      <c r="F46" s="172"/>
      <c r="G46" s="165"/>
      <c r="H46" s="55"/>
    </row>
    <row r="47" spans="1:8" ht="45" customHeight="1">
      <c r="A47" s="170"/>
      <c r="B47" s="171"/>
      <c r="D47" s="167"/>
      <c r="E47" s="163"/>
      <c r="F47" s="172"/>
      <c r="G47" s="165"/>
      <c r="H47" s="55"/>
    </row>
    <row r="48" spans="1:8" ht="45" customHeight="1">
      <c r="A48" s="55"/>
      <c r="B48" s="56"/>
      <c r="C48" s="55"/>
      <c r="D48" s="56"/>
      <c r="E48" s="56"/>
      <c r="F48" s="173"/>
      <c r="G48" s="64"/>
      <c r="H48" s="55"/>
    </row>
    <row r="49" spans="1:8" ht="45" customHeight="1">
      <c r="A49" s="55"/>
      <c r="B49" s="55"/>
      <c r="C49" s="55"/>
      <c r="D49" s="55"/>
      <c r="E49" s="55"/>
      <c r="F49" s="55"/>
      <c r="G49" s="55"/>
      <c r="H49" s="55"/>
    </row>
    <row r="50" spans="1:8" ht="45" customHeight="1">
      <c r="A50" s="55"/>
      <c r="B50" s="55"/>
      <c r="C50" s="55"/>
      <c r="D50" s="55"/>
      <c r="E50" s="55"/>
      <c r="F50" s="55"/>
      <c r="G50" s="55"/>
      <c r="H50" s="55"/>
    </row>
    <row r="51" spans="1:8" ht="45" customHeight="1">
      <c r="A51" s="55"/>
      <c r="B51" s="55"/>
      <c r="C51" s="55"/>
      <c r="D51" s="55"/>
      <c r="E51" s="55"/>
      <c r="F51" s="55"/>
      <c r="G51" s="55"/>
      <c r="H51" s="55"/>
    </row>
    <row r="52" spans="1:8" ht="45" customHeight="1">
      <c r="A52" s="196"/>
      <c r="B52" s="196"/>
      <c r="C52" s="196"/>
      <c r="D52" s="196"/>
      <c r="E52" s="196"/>
      <c r="F52" s="196"/>
      <c r="G52" s="196"/>
      <c r="H52" s="55"/>
    </row>
    <row r="53" spans="1:8" ht="45" customHeight="1">
      <c r="A53" s="159"/>
      <c r="B53" s="159"/>
      <c r="C53" s="159"/>
      <c r="D53" s="159"/>
      <c r="E53" s="160"/>
      <c r="F53" s="161"/>
      <c r="G53" s="161"/>
      <c r="H53" s="55"/>
    </row>
    <row r="54" spans="1:8" ht="45" customHeight="1">
      <c r="A54" s="162"/>
      <c r="B54" s="71"/>
      <c r="D54" s="163"/>
      <c r="E54" s="163"/>
      <c r="F54" s="164"/>
      <c r="G54" s="165"/>
      <c r="H54" s="55"/>
    </row>
    <row r="55" spans="1:8" ht="45" customHeight="1">
      <c r="A55" s="162"/>
      <c r="B55" s="71"/>
      <c r="C55" s="166"/>
      <c r="D55" s="163"/>
      <c r="E55" s="163"/>
      <c r="F55" s="164"/>
      <c r="G55" s="165"/>
      <c r="H55" s="55"/>
    </row>
    <row r="56" spans="1:8" ht="45" customHeight="1">
      <c r="A56" s="162"/>
      <c r="B56" s="71"/>
      <c r="D56" s="163"/>
      <c r="E56" s="163"/>
      <c r="F56" s="164"/>
      <c r="G56" s="165"/>
      <c r="H56" s="55"/>
    </row>
    <row r="57" spans="1:8" ht="45" customHeight="1">
      <c r="A57" s="162"/>
      <c r="B57" s="71"/>
      <c r="D57" s="163"/>
      <c r="E57" s="163"/>
      <c r="F57" s="164"/>
      <c r="G57" s="165"/>
      <c r="H57" s="55"/>
    </row>
    <row r="58" spans="1:8" s="38" customFormat="1" ht="45" customHeight="1">
      <c r="A58" s="162"/>
      <c r="B58" s="71"/>
      <c r="C58" s="166"/>
      <c r="D58" s="163"/>
      <c r="E58" s="163"/>
      <c r="F58" s="164"/>
      <c r="G58" s="165"/>
      <c r="H58" s="55"/>
    </row>
    <row r="59" spans="1:8" s="38" customFormat="1" ht="45" customHeight="1">
      <c r="A59" s="162"/>
      <c r="B59" s="71"/>
      <c r="C59" s="166"/>
      <c r="D59" s="163"/>
      <c r="E59" s="163"/>
      <c r="F59" s="164"/>
      <c r="G59" s="165"/>
      <c r="H59" s="55"/>
    </row>
    <row r="60" spans="1:8" s="38" customFormat="1" ht="45" customHeight="1">
      <c r="A60" s="162"/>
      <c r="B60" s="71"/>
      <c r="C60" s="166"/>
      <c r="D60" s="163"/>
      <c r="E60" s="163"/>
      <c r="F60" s="164"/>
      <c r="G60" s="165"/>
      <c r="H60" s="55"/>
    </row>
    <row r="61" spans="1:8" s="38" customFormat="1" ht="45" customHeight="1">
      <c r="A61" s="162"/>
      <c r="B61" s="71"/>
      <c r="C61" s="67"/>
      <c r="D61" s="167"/>
      <c r="E61" s="167"/>
      <c r="F61" s="168"/>
      <c r="G61" s="165"/>
      <c r="H61" s="55"/>
    </row>
    <row r="62" spans="1:8" s="38" customFormat="1" ht="45" customHeight="1">
      <c r="A62" s="162"/>
      <c r="B62" s="71"/>
      <c r="C62" s="67"/>
      <c r="D62" s="167"/>
      <c r="E62" s="167"/>
      <c r="F62" s="168"/>
      <c r="G62" s="165"/>
      <c r="H62" s="55"/>
    </row>
    <row r="63" spans="1:8" s="38" customFormat="1" ht="45" customHeight="1">
      <c r="A63" s="162"/>
      <c r="B63" s="71"/>
      <c r="C63" s="67"/>
      <c r="D63" s="167"/>
      <c r="E63" s="167"/>
      <c r="F63" s="168"/>
      <c r="G63" s="165"/>
      <c r="H63" s="55"/>
    </row>
    <row r="64" spans="1:8" s="38" customFormat="1" ht="45" customHeight="1">
      <c r="A64" s="162"/>
      <c r="B64" s="71"/>
      <c r="C64" s="67"/>
      <c r="D64" s="167"/>
      <c r="E64" s="167"/>
      <c r="F64" s="168"/>
      <c r="G64" s="165"/>
      <c r="H64" s="55"/>
    </row>
    <row r="65" spans="1:8" s="38" customFormat="1" ht="45" customHeight="1">
      <c r="A65" s="162"/>
      <c r="B65" s="71"/>
      <c r="C65" s="67"/>
      <c r="D65" s="167"/>
      <c r="E65" s="167"/>
      <c r="F65" s="168"/>
      <c r="G65" s="165"/>
      <c r="H65" s="55"/>
    </row>
    <row r="66" spans="1:8" s="38" customFormat="1" ht="45" customHeight="1">
      <c r="A66" s="162"/>
      <c r="B66" s="71"/>
      <c r="C66" s="67"/>
      <c r="D66" s="167"/>
      <c r="E66" s="167"/>
      <c r="F66" s="168"/>
      <c r="G66" s="165"/>
      <c r="H66" s="55"/>
    </row>
    <row r="67" spans="1:8" s="38" customFormat="1" ht="45" customHeight="1">
      <c r="A67" s="162"/>
      <c r="B67" s="71"/>
      <c r="C67" s="67"/>
      <c r="D67" s="167"/>
      <c r="E67" s="163"/>
      <c r="F67" s="169"/>
      <c r="G67" s="165"/>
      <c r="H67" s="55"/>
    </row>
    <row r="68" spans="1:8" s="38" customFormat="1" ht="45" customHeight="1">
      <c r="A68" s="162"/>
      <c r="B68" s="71"/>
      <c r="C68" s="67"/>
      <c r="D68" s="167"/>
      <c r="E68" s="163"/>
      <c r="F68" s="169"/>
      <c r="G68" s="165"/>
      <c r="H68" s="55"/>
    </row>
    <row r="69" spans="1:8" s="38" customFormat="1" ht="45" customHeight="1">
      <c r="A69" s="162"/>
      <c r="B69" s="71"/>
      <c r="C69" s="67"/>
      <c r="D69" s="167"/>
      <c r="E69" s="163"/>
      <c r="F69" s="169"/>
      <c r="G69" s="165"/>
      <c r="H69" s="55"/>
    </row>
    <row r="70" spans="1:8" s="38" customFormat="1" ht="45" customHeight="1">
      <c r="A70" s="162"/>
      <c r="B70" s="71"/>
      <c r="C70" s="67"/>
      <c r="D70" s="167"/>
      <c r="E70" s="163"/>
      <c r="F70" s="169"/>
      <c r="G70" s="165"/>
      <c r="H70" s="55"/>
    </row>
    <row r="71" spans="1:8" s="38" customFormat="1" ht="45" customHeight="1">
      <c r="A71" s="162"/>
      <c r="B71" s="71"/>
      <c r="C71" s="67"/>
      <c r="D71" s="167"/>
      <c r="E71" s="163"/>
      <c r="F71" s="169"/>
      <c r="G71" s="165"/>
      <c r="H71" s="55"/>
    </row>
    <row r="72" spans="1:8" s="38" customFormat="1" ht="45" customHeight="1">
      <c r="A72" s="162"/>
      <c r="B72" s="71"/>
      <c r="C72" s="67"/>
      <c r="D72" s="167"/>
      <c r="E72" s="163"/>
      <c r="F72" s="169"/>
      <c r="G72" s="165"/>
      <c r="H72" s="55"/>
    </row>
    <row r="73" spans="1:8" s="38" customFormat="1" ht="45" customHeight="1">
      <c r="A73" s="162"/>
      <c r="B73" s="71"/>
      <c r="C73" s="67"/>
      <c r="D73" s="167"/>
      <c r="E73" s="163"/>
      <c r="F73" s="169"/>
      <c r="G73" s="165"/>
      <c r="H73" s="55"/>
    </row>
    <row r="74" spans="1:8" s="38" customFormat="1" ht="45" customHeight="1">
      <c r="A74" s="162"/>
      <c r="B74" s="71"/>
      <c r="C74" s="67"/>
      <c r="D74" s="167"/>
      <c r="E74" s="163"/>
      <c r="F74" s="169"/>
      <c r="G74" s="165"/>
      <c r="H74" s="55"/>
    </row>
    <row r="75" spans="1:8" s="38" customFormat="1" ht="45" customHeight="1">
      <c r="A75" s="162"/>
      <c r="B75" s="71"/>
      <c r="C75" s="67"/>
      <c r="D75" s="167"/>
      <c r="E75" s="163"/>
      <c r="F75" s="169"/>
      <c r="G75" s="165"/>
      <c r="H75" s="55"/>
    </row>
    <row r="76" spans="1:8" s="38" customFormat="1" ht="45" customHeight="1">
      <c r="A76" s="162"/>
      <c r="B76" s="71"/>
      <c r="C76" s="67"/>
      <c r="D76" s="167"/>
      <c r="E76" s="163"/>
      <c r="F76" s="169"/>
      <c r="G76" s="165"/>
      <c r="H76" s="55"/>
    </row>
    <row r="77" spans="1:8" s="38" customFormat="1" ht="45" customHeight="1">
      <c r="A77" s="162"/>
      <c r="B77" s="71"/>
      <c r="C77" s="67"/>
      <c r="D77" s="167"/>
      <c r="E77" s="163"/>
      <c r="F77" s="169"/>
      <c r="G77" s="165"/>
      <c r="H77" s="55"/>
    </row>
    <row r="78" spans="1:8" ht="45" customHeight="1">
      <c r="A78" s="162"/>
      <c r="B78" s="71"/>
      <c r="D78" s="167"/>
      <c r="E78" s="163"/>
      <c r="F78" s="169"/>
      <c r="G78" s="165"/>
      <c r="H78" s="55"/>
    </row>
    <row r="79" spans="1:8" ht="45" customHeight="1">
      <c r="A79" s="162"/>
      <c r="B79" s="71"/>
      <c r="D79" s="167"/>
      <c r="E79" s="163"/>
      <c r="F79" s="169"/>
      <c r="G79" s="165"/>
      <c r="H79" s="55"/>
    </row>
    <row r="80" spans="1:8" ht="45" customHeight="1">
      <c r="A80" s="162"/>
      <c r="B80" s="71"/>
      <c r="D80" s="167"/>
      <c r="E80" s="163"/>
      <c r="F80" s="169"/>
      <c r="G80" s="165"/>
      <c r="H80" s="55"/>
    </row>
    <row r="81" spans="1:8" ht="45" customHeight="1">
      <c r="A81" s="170"/>
      <c r="B81" s="171"/>
      <c r="D81" s="167"/>
      <c r="E81" s="163"/>
      <c r="F81" s="172"/>
      <c r="G81" s="165"/>
      <c r="H81" s="55"/>
    </row>
    <row r="82" spans="1:8" ht="45" customHeight="1">
      <c r="A82" s="170"/>
      <c r="B82" s="171"/>
      <c r="D82" s="167"/>
      <c r="E82" s="163"/>
      <c r="F82" s="172"/>
      <c r="G82" s="165"/>
      <c r="H82" s="55"/>
    </row>
    <row r="83" spans="1:8" ht="45" customHeight="1">
      <c r="A83" s="170"/>
      <c r="B83" s="171"/>
      <c r="D83" s="167"/>
      <c r="E83" s="163"/>
      <c r="F83" s="172"/>
      <c r="G83" s="165"/>
      <c r="H83" s="55"/>
    </row>
    <row r="84" spans="1:8" ht="45" customHeight="1">
      <c r="A84" s="170"/>
      <c r="B84" s="171"/>
      <c r="D84" s="167"/>
      <c r="E84" s="163"/>
      <c r="F84" s="172"/>
      <c r="G84" s="165"/>
      <c r="H84" s="55"/>
    </row>
    <row r="85" spans="1:8" ht="45" customHeight="1">
      <c r="A85" s="170"/>
      <c r="B85" s="171"/>
      <c r="D85" s="167"/>
      <c r="E85" s="163"/>
      <c r="F85" s="172"/>
      <c r="G85" s="165"/>
      <c r="H85" s="55"/>
    </row>
    <row r="86" spans="1:8" ht="45" customHeight="1">
      <c r="A86" s="170"/>
      <c r="B86" s="171"/>
      <c r="D86" s="167"/>
      <c r="E86" s="163"/>
      <c r="F86" s="172"/>
      <c r="G86" s="165"/>
      <c r="H86" s="55"/>
    </row>
    <row r="87" spans="1:8" s="38" customFormat="1" ht="45" customHeight="1">
      <c r="A87" s="55"/>
      <c r="B87" s="56"/>
      <c r="C87" s="55"/>
      <c r="D87" s="56"/>
      <c r="E87" s="56"/>
      <c r="F87" s="173"/>
      <c r="G87" s="64"/>
      <c r="H87" s="55"/>
    </row>
    <row r="88" spans="1:8" s="38" customFormat="1" ht="45" customHeight="1">
      <c r="A88" s="55"/>
      <c r="B88" s="55"/>
      <c r="C88" s="55"/>
      <c r="D88" s="55"/>
      <c r="E88" s="55"/>
      <c r="F88" s="55"/>
      <c r="G88" s="55"/>
      <c r="H88" s="55"/>
    </row>
    <row r="89" spans="1:8" s="38" customFormat="1" ht="45" customHeight="1">
      <c r="A89" s="55"/>
      <c r="B89" s="55"/>
      <c r="C89" s="55"/>
      <c r="D89" s="55"/>
      <c r="E89" s="55"/>
      <c r="F89" s="55"/>
      <c r="G89" s="55"/>
      <c r="H89" s="55"/>
    </row>
    <row r="90" spans="1:8" s="38" customFormat="1" ht="45" customHeight="1">
      <c r="A90" s="55"/>
      <c r="B90" s="55"/>
      <c r="C90" s="55"/>
      <c r="D90" s="55"/>
      <c r="E90" s="55"/>
      <c r="F90" s="55"/>
      <c r="G90" s="55"/>
      <c r="H90" s="55"/>
    </row>
    <row r="91" spans="1:8" s="38" customFormat="1" ht="45" customHeight="1">
      <c r="A91" s="55"/>
      <c r="B91" s="55"/>
      <c r="C91" s="55"/>
      <c r="D91" s="55"/>
      <c r="E91" s="55"/>
      <c r="F91" s="55"/>
      <c r="G91" s="55"/>
      <c r="H91" s="55"/>
    </row>
    <row r="92" spans="1:8" s="38" customFormat="1" ht="45" customHeight="1">
      <c r="A92" s="55"/>
      <c r="B92" s="55"/>
      <c r="C92" s="55"/>
      <c r="D92" s="55"/>
      <c r="E92" s="55"/>
      <c r="F92" s="55"/>
      <c r="G92" s="55"/>
      <c r="H92" s="55"/>
    </row>
    <row r="93" spans="1:8" s="38" customFormat="1" ht="45" customHeight="1">
      <c r="A93" s="55"/>
      <c r="B93" s="55"/>
      <c r="C93" s="55"/>
      <c r="D93" s="55"/>
      <c r="E93" s="55"/>
      <c r="F93" s="55"/>
      <c r="G93" s="55"/>
      <c r="H93" s="55"/>
    </row>
    <row r="94" spans="1:8" s="38" customFormat="1" ht="45" customHeight="1">
      <c r="A94" s="55"/>
      <c r="B94" s="55"/>
      <c r="C94" s="55"/>
      <c r="D94" s="55"/>
      <c r="E94" s="55"/>
      <c r="F94" s="55"/>
      <c r="G94" s="55"/>
      <c r="H94" s="55"/>
    </row>
    <row r="95" spans="1:8" s="38" customFormat="1" ht="45" customHeight="1">
      <c r="A95" s="55"/>
      <c r="B95" s="55"/>
      <c r="C95" s="55"/>
      <c r="D95" s="55"/>
      <c r="E95" s="55"/>
      <c r="F95" s="55"/>
      <c r="G95" s="55"/>
      <c r="H95" s="55"/>
    </row>
    <row r="96" spans="1:8" s="38" customFormat="1" ht="45" customHeight="1">
      <c r="A96" s="55"/>
      <c r="B96" s="55"/>
      <c r="C96" s="55"/>
      <c r="D96" s="55"/>
      <c r="E96" s="55"/>
      <c r="F96" s="55"/>
      <c r="G96" s="55"/>
      <c r="H96" s="55"/>
    </row>
    <row r="97" spans="1:8" s="38" customFormat="1" ht="45" customHeight="1">
      <c r="A97" s="55"/>
      <c r="B97" s="55"/>
      <c r="C97" s="55"/>
      <c r="D97" s="55"/>
      <c r="E97" s="55"/>
      <c r="F97" s="55"/>
      <c r="G97" s="55"/>
      <c r="H97" s="55"/>
    </row>
    <row r="98" spans="1:8" s="38" customFormat="1" ht="45" customHeight="1">
      <c r="A98" s="55"/>
      <c r="B98" s="55"/>
      <c r="C98" s="55"/>
      <c r="D98" s="55"/>
      <c r="E98" s="55"/>
      <c r="F98" s="55"/>
      <c r="G98" s="55"/>
      <c r="H98" s="55"/>
    </row>
    <row r="99" spans="1:8" s="38" customFormat="1" ht="45" customHeight="1">
      <c r="A99" s="55"/>
      <c r="B99" s="55"/>
      <c r="C99" s="55"/>
      <c r="D99" s="55"/>
      <c r="E99" s="55"/>
      <c r="F99" s="55"/>
      <c r="G99" s="55"/>
      <c r="H99" s="55"/>
    </row>
    <row r="100" spans="1:8" ht="45" customHeight="1">
      <c r="A100" s="55"/>
      <c r="B100" s="55"/>
      <c r="C100" s="55"/>
      <c r="D100" s="55"/>
      <c r="E100" s="55"/>
      <c r="F100" s="55"/>
      <c r="G100" s="55"/>
      <c r="H100" s="55"/>
    </row>
    <row r="101" spans="1:8" ht="45" customHeight="1">
      <c r="A101" s="55"/>
      <c r="B101" s="55"/>
      <c r="C101" s="55"/>
      <c r="D101" s="55"/>
      <c r="E101" s="55"/>
      <c r="F101" s="55"/>
      <c r="G101" s="55"/>
      <c r="H101" s="55"/>
    </row>
    <row r="102" spans="1:8" ht="45" customHeight="1">
      <c r="A102" s="55"/>
      <c r="B102" s="55"/>
      <c r="C102" s="55"/>
      <c r="D102" s="55"/>
      <c r="E102" s="55"/>
      <c r="F102" s="55"/>
      <c r="G102" s="55"/>
      <c r="H102" s="55"/>
    </row>
    <row r="103" spans="1:8" ht="45" customHeight="1">
      <c r="A103" s="55"/>
      <c r="B103" s="55"/>
      <c r="C103" s="55"/>
      <c r="D103" s="55"/>
      <c r="E103" s="55"/>
      <c r="F103" s="55"/>
      <c r="G103" s="55"/>
      <c r="H103" s="55"/>
    </row>
    <row r="104" spans="1:8" ht="45" customHeight="1">
      <c r="A104" s="55"/>
      <c r="B104" s="55"/>
      <c r="C104" s="55"/>
      <c r="D104" s="55"/>
      <c r="E104" s="55"/>
      <c r="F104" s="55"/>
      <c r="G104" s="55"/>
      <c r="H104" s="55"/>
    </row>
    <row r="105" spans="1:8" ht="45" customHeight="1">
      <c r="A105" s="55"/>
      <c r="B105" s="55"/>
      <c r="C105" s="55"/>
      <c r="D105" s="55"/>
      <c r="E105" s="55"/>
      <c r="F105" s="55"/>
      <c r="G105" s="55"/>
      <c r="H105" s="55"/>
    </row>
    <row r="106" spans="1:8" ht="45" customHeight="1">
      <c r="A106" s="55"/>
      <c r="B106" s="55"/>
      <c r="C106" s="55"/>
      <c r="D106" s="55"/>
      <c r="E106" s="55"/>
      <c r="F106" s="55"/>
      <c r="G106" s="55"/>
      <c r="H106" s="55"/>
    </row>
    <row r="107" spans="1:8" ht="45" customHeight="1">
      <c r="A107" s="55"/>
      <c r="B107" s="55"/>
      <c r="C107" s="55"/>
      <c r="D107" s="55"/>
      <c r="E107" s="55"/>
      <c r="F107" s="55"/>
      <c r="G107" s="55"/>
      <c r="H107" s="55"/>
    </row>
    <row r="108" spans="1:8" ht="45" customHeight="1">
      <c r="A108" s="55"/>
      <c r="B108" s="55"/>
      <c r="C108" s="55"/>
      <c r="D108" s="55"/>
      <c r="E108" s="55"/>
      <c r="F108" s="55"/>
      <c r="G108" s="55"/>
      <c r="H108" s="55"/>
    </row>
    <row r="109" spans="1:8" s="38" customFormat="1" ht="45" customHeight="1">
      <c r="A109" s="55"/>
      <c r="B109" s="55"/>
      <c r="C109" s="55"/>
      <c r="D109" s="55"/>
      <c r="E109" s="55"/>
      <c r="F109" s="55"/>
      <c r="G109" s="55"/>
      <c r="H109" s="55"/>
    </row>
    <row r="110" spans="1:8" s="38" customFormat="1" ht="45" customHeight="1">
      <c r="A110" s="55"/>
      <c r="B110" s="55"/>
      <c r="C110" s="55"/>
      <c r="D110" s="55"/>
      <c r="E110" s="55"/>
      <c r="F110" s="55"/>
      <c r="G110" s="55"/>
      <c r="H110" s="55"/>
    </row>
    <row r="111" spans="1:8" s="38" customFormat="1" ht="45" customHeight="1">
      <c r="A111" s="55"/>
      <c r="B111" s="55"/>
      <c r="C111" s="55"/>
      <c r="D111" s="55"/>
      <c r="E111" s="55"/>
      <c r="F111" s="55"/>
      <c r="G111" s="55"/>
      <c r="H111" s="55"/>
    </row>
    <row r="112" spans="1:8" s="38" customFormat="1" ht="45" customHeight="1">
      <c r="A112" s="55"/>
      <c r="B112" s="55"/>
      <c r="C112" s="55"/>
      <c r="D112" s="55"/>
      <c r="E112" s="55"/>
      <c r="F112" s="55"/>
      <c r="G112" s="55"/>
      <c r="H112" s="55"/>
    </row>
    <row r="113" spans="1:8" s="38" customFormat="1" ht="45" customHeight="1">
      <c r="A113" s="55"/>
      <c r="B113" s="55"/>
      <c r="C113" s="55"/>
      <c r="D113" s="55"/>
      <c r="E113" s="55"/>
      <c r="F113" s="55"/>
      <c r="G113" s="55"/>
      <c r="H113" s="55"/>
    </row>
    <row r="114" spans="1:8" ht="45" customHeight="1">
      <c r="A114" s="55"/>
      <c r="B114" s="55"/>
      <c r="C114" s="55"/>
      <c r="D114" s="55"/>
      <c r="E114" s="55"/>
      <c r="F114" s="55"/>
      <c r="G114" s="55"/>
      <c r="H114" s="55"/>
    </row>
    <row r="115" spans="1:8" ht="45" customHeight="1">
      <c r="A115" s="55"/>
      <c r="B115" s="55"/>
      <c r="C115" s="55"/>
      <c r="D115" s="55"/>
      <c r="E115" s="55"/>
      <c r="F115" s="55"/>
      <c r="G115" s="55"/>
      <c r="H115" s="55"/>
    </row>
    <row r="116" spans="1:8" ht="45" customHeight="1">
      <c r="A116" s="55"/>
      <c r="B116" s="55"/>
      <c r="C116" s="55"/>
      <c r="D116" s="55"/>
      <c r="E116" s="55"/>
      <c r="F116" s="55"/>
      <c r="G116" s="55"/>
      <c r="H116" s="55"/>
    </row>
  </sheetData>
  <mergeCells count="4">
    <mergeCell ref="A6:G6"/>
    <mergeCell ref="A8:G8"/>
    <mergeCell ref="A22:G22"/>
    <mergeCell ref="A52:G52"/>
  </mergeCells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2C11-33C7-4D76-9582-F5EE8329DC72}">
  <sheetPr>
    <pageSetUpPr fitToPage="1"/>
  </sheetPr>
  <dimension ref="A1:G18"/>
  <sheetViews>
    <sheetView zoomScale="91" zoomScaleNormal="91" workbookViewId="0">
      <selection activeCell="F18" sqref="F18"/>
    </sheetView>
  </sheetViews>
  <sheetFormatPr defaultRowHeight="15"/>
  <cols>
    <col min="1" max="1" width="39.5703125" customWidth="1"/>
    <col min="2" max="2" width="10.5703125" customWidth="1"/>
    <col min="3" max="3" width="71.5703125" customWidth="1"/>
    <col min="4" max="4" width="9.28515625" customWidth="1"/>
    <col min="5" max="5" width="16.42578125" customWidth="1"/>
    <col min="6" max="6" width="20.5703125" customWidth="1"/>
    <col min="7" max="7" width="14.5703125" customWidth="1"/>
  </cols>
  <sheetData>
    <row r="1" spans="1:7" ht="15.75">
      <c r="A1" s="182" t="s">
        <v>311</v>
      </c>
    </row>
    <row r="2" spans="1:7" ht="15.75">
      <c r="A2" s="182" t="s">
        <v>312</v>
      </c>
    </row>
    <row r="3" spans="1:7" ht="15.75">
      <c r="A3" s="182" t="s">
        <v>313</v>
      </c>
    </row>
    <row r="4" spans="1:7" ht="15.75">
      <c r="A4" s="182" t="s">
        <v>314</v>
      </c>
    </row>
    <row r="5" spans="1:7" ht="15.75">
      <c r="A5" s="182"/>
    </row>
    <row r="6" spans="1:7" ht="21.75" customHeight="1">
      <c r="A6" s="186" t="s">
        <v>0</v>
      </c>
      <c r="B6" s="186"/>
      <c r="C6" s="186"/>
      <c r="D6" s="186"/>
      <c r="E6" s="186"/>
      <c r="F6" s="186"/>
      <c r="G6" s="186"/>
    </row>
    <row r="7" spans="1:7" ht="21.75" customHeight="1">
      <c r="A7" s="186"/>
      <c r="B7" s="186"/>
      <c r="C7" s="186"/>
      <c r="D7" s="186"/>
      <c r="E7" s="186"/>
      <c r="F7" s="186"/>
      <c r="G7" s="186"/>
    </row>
    <row r="8" spans="1:7" ht="21.75" customHeight="1" thickBot="1"/>
    <row r="9" spans="1:7" ht="21.75" customHeight="1">
      <c r="A9" s="187" t="s">
        <v>64</v>
      </c>
      <c r="B9" s="188"/>
      <c r="C9" s="188"/>
      <c r="D9" s="188"/>
      <c r="E9" s="188"/>
      <c r="F9" s="188"/>
      <c r="G9" s="189"/>
    </row>
    <row r="10" spans="1:7" ht="43.5" customHeight="1" thickBot="1">
      <c r="A10" s="12" t="s">
        <v>27</v>
      </c>
      <c r="B10" s="13" t="s">
        <v>28</v>
      </c>
      <c r="C10" s="14" t="s">
        <v>29</v>
      </c>
      <c r="D10" s="14" t="s">
        <v>30</v>
      </c>
      <c r="E10" s="15" t="s">
        <v>31</v>
      </c>
      <c r="F10" s="73" t="s">
        <v>315</v>
      </c>
      <c r="G10" s="17" t="s">
        <v>32</v>
      </c>
    </row>
    <row r="11" spans="1:7" ht="26.25" customHeight="1">
      <c r="A11" s="20" t="s">
        <v>65</v>
      </c>
      <c r="B11" s="21" t="s">
        <v>66</v>
      </c>
      <c r="C11" s="22" t="s">
        <v>67</v>
      </c>
      <c r="D11" s="23" t="s">
        <v>37</v>
      </c>
      <c r="E11" s="23">
        <v>0.1</v>
      </c>
      <c r="F11" s="72">
        <v>500</v>
      </c>
      <c r="G11" s="25">
        <f t="shared" ref="G11:G17" si="0">ROUND((E11*F11),2)</f>
        <v>50</v>
      </c>
    </row>
    <row r="12" spans="1:7" ht="26.25" customHeight="1">
      <c r="A12" s="26" t="s">
        <v>65</v>
      </c>
      <c r="B12" s="27" t="s">
        <v>68</v>
      </c>
      <c r="C12" s="30" t="s">
        <v>69</v>
      </c>
      <c r="D12" s="28" t="s">
        <v>37</v>
      </c>
      <c r="E12" s="28">
        <v>0.3</v>
      </c>
      <c r="F12" s="69">
        <v>500</v>
      </c>
      <c r="G12" s="29">
        <f t="shared" si="0"/>
        <v>150</v>
      </c>
    </row>
    <row r="13" spans="1:7" ht="26.25" customHeight="1" thickBot="1">
      <c r="A13" s="40" t="s">
        <v>65</v>
      </c>
      <c r="B13" s="41" t="s">
        <v>70</v>
      </c>
      <c r="C13" s="42" t="s">
        <v>71</v>
      </c>
      <c r="D13" s="54" t="s">
        <v>37</v>
      </c>
      <c r="E13" s="54">
        <v>0.6</v>
      </c>
      <c r="F13" s="74">
        <v>500</v>
      </c>
      <c r="G13" s="44">
        <f t="shared" si="0"/>
        <v>300</v>
      </c>
    </row>
    <row r="14" spans="1:7" ht="18">
      <c r="A14" s="20" t="s">
        <v>80</v>
      </c>
      <c r="B14" s="21" t="s">
        <v>81</v>
      </c>
      <c r="C14" s="22" t="s">
        <v>82</v>
      </c>
      <c r="D14" s="28" t="s">
        <v>37</v>
      </c>
      <c r="E14" s="23">
        <v>1</v>
      </c>
      <c r="F14" s="72">
        <v>50</v>
      </c>
      <c r="G14" s="25">
        <f t="shared" si="0"/>
        <v>50</v>
      </c>
    </row>
    <row r="15" spans="1:7" ht="18">
      <c r="A15" s="26" t="s">
        <v>80</v>
      </c>
      <c r="B15" s="27" t="s">
        <v>83</v>
      </c>
      <c r="C15" s="30" t="s">
        <v>84</v>
      </c>
      <c r="D15" s="28" t="s">
        <v>34</v>
      </c>
      <c r="E15" s="28">
        <v>0</v>
      </c>
      <c r="F15" s="69">
        <v>20</v>
      </c>
      <c r="G15" s="29">
        <f t="shared" si="0"/>
        <v>0</v>
      </c>
    </row>
    <row r="16" spans="1:7" ht="18">
      <c r="A16" s="26" t="s">
        <v>80</v>
      </c>
      <c r="B16" s="27" t="s">
        <v>85</v>
      </c>
      <c r="C16" s="30" t="s">
        <v>86</v>
      </c>
      <c r="D16" s="28" t="s">
        <v>34</v>
      </c>
      <c r="E16" s="28">
        <v>2</v>
      </c>
      <c r="F16" s="69">
        <v>20</v>
      </c>
      <c r="G16" s="29">
        <f t="shared" si="0"/>
        <v>40</v>
      </c>
    </row>
    <row r="17" spans="1:7" ht="30.75" customHeight="1" thickBot="1">
      <c r="A17" s="40" t="s">
        <v>80</v>
      </c>
      <c r="B17" s="41" t="s">
        <v>87</v>
      </c>
      <c r="C17" s="42" t="s">
        <v>88</v>
      </c>
      <c r="D17" s="54" t="s">
        <v>34</v>
      </c>
      <c r="E17" s="54">
        <v>2</v>
      </c>
      <c r="F17" s="74">
        <v>50</v>
      </c>
      <c r="G17" s="44">
        <f t="shared" si="0"/>
        <v>100</v>
      </c>
    </row>
    <row r="18" spans="1:7" ht="58.9" customHeight="1" thickBot="1">
      <c r="F18" s="57" t="s">
        <v>89</v>
      </c>
      <c r="G18" s="58">
        <f>SUM(G11:G17)</f>
        <v>690</v>
      </c>
    </row>
  </sheetData>
  <mergeCells count="2">
    <mergeCell ref="A6:G7"/>
    <mergeCell ref="A9:G9"/>
  </mergeCells>
  <pageMargins left="0.7" right="0.7" top="0.75" bottom="0.75" header="0.3" footer="0.3"/>
  <pageSetup paperSize="9" scale="47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FFF2-03D6-479F-849A-ED68F85F98D2}">
  <sheetPr>
    <pageSetUpPr fitToPage="1"/>
  </sheetPr>
  <dimension ref="A1:H112"/>
  <sheetViews>
    <sheetView topLeftCell="A13" workbookViewId="0">
      <selection activeCell="F13" sqref="F13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16384" width="9.28515625" style="9"/>
  </cols>
  <sheetData>
    <row r="1" spans="1:8" ht="15.75">
      <c r="A1" s="182" t="s">
        <v>311</v>
      </c>
    </row>
    <row r="2" spans="1:8" ht="15.75">
      <c r="A2" s="182" t="s">
        <v>312</v>
      </c>
    </row>
    <row r="3" spans="1:8" ht="15.75">
      <c r="A3" s="182" t="s">
        <v>313</v>
      </c>
    </row>
    <row r="4" spans="1:8" ht="15.75">
      <c r="A4" s="182" t="s">
        <v>314</v>
      </c>
    </row>
    <row r="5" spans="1:8" ht="15.75">
      <c r="A5" s="182"/>
    </row>
    <row r="6" spans="1:8" ht="40.15" customHeight="1">
      <c r="A6" s="186" t="s">
        <v>0</v>
      </c>
      <c r="B6" s="186"/>
      <c r="C6" s="186"/>
      <c r="D6" s="186"/>
      <c r="E6" s="186"/>
      <c r="F6" s="186"/>
      <c r="G6" s="186"/>
    </row>
    <row r="7" spans="1:8" ht="21.75" customHeight="1" thickBot="1">
      <c r="A7" s="10"/>
      <c r="B7" s="10"/>
      <c r="C7" s="10"/>
      <c r="D7" s="10"/>
      <c r="E7" s="11"/>
      <c r="F7" s="10"/>
      <c r="G7" s="10"/>
    </row>
    <row r="8" spans="1:8" ht="21.75" customHeight="1">
      <c r="A8" s="187" t="s">
        <v>304</v>
      </c>
      <c r="B8" s="188"/>
      <c r="C8" s="188"/>
      <c r="D8" s="188"/>
      <c r="E8" s="188"/>
      <c r="F8" s="188"/>
      <c r="G8" s="189"/>
    </row>
    <row r="9" spans="1:8" ht="48" customHeight="1">
      <c r="A9" s="183" t="s">
        <v>27</v>
      </c>
      <c r="B9" s="183" t="s">
        <v>28</v>
      </c>
      <c r="C9" s="183" t="s">
        <v>29</v>
      </c>
      <c r="D9" s="183" t="s">
        <v>30</v>
      </c>
      <c r="E9" s="184" t="s">
        <v>31</v>
      </c>
      <c r="F9" s="126" t="s">
        <v>315</v>
      </c>
      <c r="G9" s="126" t="s">
        <v>32</v>
      </c>
      <c r="H9" s="19"/>
    </row>
    <row r="10" spans="1:8" s="38" customFormat="1" ht="31.5" customHeight="1">
      <c r="A10" s="157" t="s">
        <v>305</v>
      </c>
      <c r="B10" s="50" t="s">
        <v>306</v>
      </c>
      <c r="C10" s="30" t="s">
        <v>47</v>
      </c>
      <c r="D10" s="39" t="s">
        <v>34</v>
      </c>
      <c r="E10" s="28">
        <v>9.1999999999999993</v>
      </c>
      <c r="F10" s="69">
        <v>3</v>
      </c>
      <c r="G10" s="128">
        <f t="shared" ref="G10:G13" si="0">ROUND((E10*F10),2)</f>
        <v>27.6</v>
      </c>
    </row>
    <row r="11" spans="1:8" s="38" customFormat="1" ht="31.5" customHeight="1">
      <c r="A11" s="157" t="s">
        <v>305</v>
      </c>
      <c r="B11" s="50" t="s">
        <v>284</v>
      </c>
      <c r="C11" s="30" t="s">
        <v>294</v>
      </c>
      <c r="D11" s="39" t="s">
        <v>34</v>
      </c>
      <c r="E11" s="28">
        <v>4.7</v>
      </c>
      <c r="F11" s="69">
        <v>20</v>
      </c>
      <c r="G11" s="128">
        <f t="shared" si="0"/>
        <v>94</v>
      </c>
    </row>
    <row r="12" spans="1:8" s="38" customFormat="1" ht="31.5" customHeight="1">
      <c r="A12" s="157" t="s">
        <v>305</v>
      </c>
      <c r="B12" s="50" t="s">
        <v>258</v>
      </c>
      <c r="C12" s="30" t="s">
        <v>49</v>
      </c>
      <c r="D12" s="39" t="s">
        <v>34</v>
      </c>
      <c r="E12" s="28">
        <v>3.6</v>
      </c>
      <c r="F12" s="69">
        <v>35</v>
      </c>
      <c r="G12" s="128">
        <f t="shared" si="0"/>
        <v>126</v>
      </c>
    </row>
    <row r="13" spans="1:8" s="38" customFormat="1" ht="31.5" customHeight="1">
      <c r="A13" s="157" t="s">
        <v>305</v>
      </c>
      <c r="B13" s="50" t="s">
        <v>307</v>
      </c>
      <c r="C13" s="30" t="s">
        <v>51</v>
      </c>
      <c r="D13" s="39" t="s">
        <v>34</v>
      </c>
      <c r="E13" s="28">
        <v>0.9</v>
      </c>
      <c r="F13" s="69">
        <v>35</v>
      </c>
      <c r="G13" s="128">
        <f t="shared" si="0"/>
        <v>31.5</v>
      </c>
    </row>
    <row r="14" spans="1:8" ht="42" customHeight="1" thickBot="1">
      <c r="A14" s="55"/>
      <c r="B14" s="56"/>
      <c r="C14" s="55"/>
      <c r="D14" s="56"/>
      <c r="E14" s="56"/>
      <c r="F14" s="57" t="s">
        <v>308</v>
      </c>
      <c r="G14" s="58">
        <f>SUM(G10:G13)</f>
        <v>279.10000000000002</v>
      </c>
    </row>
    <row r="15" spans="1:8" ht="20.25" customHeight="1">
      <c r="A15" s="61"/>
      <c r="B15" s="62"/>
      <c r="C15" s="62"/>
      <c r="D15" s="62"/>
      <c r="E15" s="63"/>
      <c r="F15" s="62"/>
      <c r="G15" s="64"/>
    </row>
    <row r="16" spans="1:8">
      <c r="A16" s="55"/>
      <c r="B16" s="56"/>
      <c r="C16" s="55"/>
      <c r="D16" s="56"/>
      <c r="E16" s="56"/>
      <c r="F16" s="65"/>
      <c r="G16" s="64"/>
    </row>
    <row r="17" spans="1:8">
      <c r="A17" s="55"/>
      <c r="B17" s="55"/>
      <c r="C17" s="55"/>
      <c r="D17" s="55"/>
      <c r="E17" s="55"/>
      <c r="F17" s="55"/>
      <c r="G17" s="55"/>
      <c r="H17" s="55"/>
    </row>
    <row r="18" spans="1:8" s="66" customFormat="1" ht="21.75" customHeight="1"/>
    <row r="19" spans="1:8" s="66" customFormat="1" ht="15" customHeight="1"/>
    <row r="20" spans="1:8" s="66" customFormat="1" ht="31.5" customHeight="1"/>
    <row r="21" spans="1:8" s="66" customFormat="1" ht="31.5" customHeight="1"/>
    <row r="22" spans="1:8" s="66" customFormat="1" ht="31.5" customHeight="1"/>
    <row r="23" spans="1:8" s="66" customFormat="1" ht="31.5" customHeight="1"/>
    <row r="24" spans="1:8" s="66" customFormat="1" ht="31.5" customHeight="1"/>
    <row r="25" spans="1:8" s="66" customFormat="1" ht="31.5" customHeight="1"/>
    <row r="26" spans="1:8" s="66" customFormat="1" ht="31.5" customHeight="1"/>
    <row r="27" spans="1:8" s="66" customFormat="1" ht="31.5" customHeight="1"/>
    <row r="28" spans="1:8" s="66" customFormat="1" ht="31.5" customHeight="1"/>
    <row r="29" spans="1:8" s="66" customFormat="1" ht="31.5" customHeight="1"/>
    <row r="30" spans="1:8" s="66" customFormat="1" ht="31.5" customHeight="1"/>
    <row r="31" spans="1:8" s="66" customFormat="1" ht="31.5" customHeight="1"/>
    <row r="32" spans="1:8" s="66" customFormat="1" ht="31.5" customHeight="1"/>
    <row r="33" s="66" customFormat="1" ht="31.5" customHeight="1"/>
    <row r="34" s="66" customFormat="1" ht="31.5" customHeight="1"/>
    <row r="35" s="66" customFormat="1" ht="31.5" customHeight="1"/>
    <row r="36" s="66" customFormat="1" ht="31.5" customHeight="1"/>
    <row r="37" s="66" customFormat="1" ht="31.5" customHeight="1"/>
    <row r="38" s="66" customFormat="1" ht="31.5" customHeight="1"/>
    <row r="39" s="66" customFormat="1" ht="31.5" customHeight="1"/>
    <row r="40" s="66" customFormat="1" ht="31.5" customHeight="1"/>
    <row r="41" s="66" customFormat="1" ht="31.5" customHeight="1"/>
    <row r="42" s="66" customFormat="1" ht="31.5" customHeight="1"/>
    <row r="43" s="66" customFormat="1" ht="31.5" customHeight="1"/>
    <row r="44" s="66" customFormat="1" ht="42" customHeight="1"/>
    <row r="45" s="66" customFormat="1" ht="15" customHeight="1"/>
    <row r="46" s="66" customFormat="1" ht="21.75" customHeight="1"/>
    <row r="47" s="66" customFormat="1" ht="15" customHeight="1"/>
    <row r="48" s="66" customFormat="1" ht="29.25" customHeight="1"/>
    <row r="49" s="66" customFormat="1" ht="43.5" customHeight="1"/>
    <row r="50" s="66" customFormat="1" ht="31.5" customHeight="1"/>
    <row r="51" s="66" customFormat="1" ht="31.5" customHeight="1"/>
    <row r="52" s="66" customFormat="1" ht="31.5" customHeight="1"/>
    <row r="53" s="66" customFormat="1" ht="31.5" customHeight="1"/>
    <row r="54" s="66" customFormat="1" ht="31.5" customHeight="1"/>
    <row r="55" s="66" customFormat="1" ht="31.5" customHeight="1"/>
    <row r="56" s="66" customFormat="1" ht="31.5" customHeight="1"/>
    <row r="57" s="66" customFormat="1" ht="31.5" customHeight="1"/>
    <row r="58" s="66" customFormat="1" ht="31.5" customHeight="1"/>
    <row r="59" s="66" customFormat="1" ht="31.5" customHeight="1"/>
    <row r="60" s="66" customFormat="1" ht="31.5" customHeight="1"/>
    <row r="61" s="66" customFormat="1" ht="31.5" customHeight="1"/>
    <row r="62" s="66" customFormat="1" ht="31.5" customHeight="1"/>
    <row r="63" s="66" customFormat="1" ht="31.5" customHeight="1"/>
    <row r="64" s="66" customFormat="1" ht="31.5" customHeight="1"/>
    <row r="65" s="66" customFormat="1" ht="31.5" customHeight="1"/>
    <row r="66" s="66" customFormat="1" ht="31.5" customHeight="1"/>
    <row r="67" s="66" customFormat="1" ht="31.5" customHeight="1"/>
    <row r="68" s="66" customFormat="1" ht="31.5" customHeight="1"/>
    <row r="69" s="66" customFormat="1" ht="31.5" customHeight="1"/>
    <row r="70" s="66" customFormat="1" ht="31.5" customHeight="1"/>
    <row r="71" s="66" customFormat="1" ht="31.5" customHeight="1"/>
    <row r="72" s="66" customFormat="1" ht="31.5" customHeight="1"/>
    <row r="73" s="66" customFormat="1" ht="31.5" customHeight="1"/>
    <row r="74" s="66" customFormat="1" ht="31.5" customHeight="1"/>
    <row r="75" s="66" customFormat="1" ht="31.5" customHeight="1"/>
    <row r="76" s="66" customFormat="1" ht="31.5" customHeight="1"/>
    <row r="77" s="66" customFormat="1" ht="31.5" customHeight="1"/>
    <row r="78" s="66" customFormat="1" ht="31.5" customHeight="1"/>
    <row r="79" s="66" customFormat="1" ht="31.5" customHeight="1"/>
    <row r="80" s="66" customFormat="1" ht="31.5" customHeight="1"/>
    <row r="81" s="66" customFormat="1" ht="31.5" customHeight="1"/>
    <row r="82" s="66" customFormat="1" ht="31.5" customHeight="1"/>
    <row r="83" s="66" customFormat="1" ht="42" customHeight="1"/>
    <row r="84" s="66" customFormat="1" ht="33" customHeight="1"/>
    <row r="85" s="66" customFormat="1" ht="27.75" customHeight="1"/>
    <row r="86" s="66" customFormat="1" ht="28.5" customHeight="1"/>
    <row r="87" s="66" customFormat="1" ht="28.5" customHeight="1"/>
    <row r="88" s="66" customFormat="1" ht="28.5" customHeight="1"/>
    <row r="89" s="66" customFormat="1" ht="28.5" customHeight="1"/>
    <row r="90" s="66" customFormat="1" ht="28.5" customHeight="1"/>
    <row r="91" s="66" customFormat="1" ht="31.5" customHeight="1"/>
    <row r="92" s="66" customFormat="1" ht="31.5" customHeight="1"/>
    <row r="93" s="66" customFormat="1" ht="31.5" customHeight="1"/>
    <row r="94" s="66" customFormat="1" ht="31.5" customHeight="1"/>
    <row r="95" s="66" customFormat="1" ht="75" customHeight="1"/>
    <row r="96" s="66" customFormat="1" ht="44.25" customHeight="1"/>
    <row r="97" spans="1:8" s="66" customFormat="1" ht="15" customHeight="1"/>
    <row r="98" spans="1:8" s="66" customFormat="1" ht="15" customHeight="1"/>
    <row r="99" spans="1:8" s="66" customFormat="1" ht="21.75" customHeight="1"/>
    <row r="100" spans="1:8" s="66" customFormat="1" ht="15" customHeight="1"/>
    <row r="101" spans="1:8" s="66" customFormat="1" ht="29.25" customHeight="1"/>
    <row r="102" spans="1:8" s="66" customFormat="1" ht="29.25" customHeight="1"/>
    <row r="103" spans="1:8" s="66" customFormat="1" ht="29.25" customHeight="1"/>
    <row r="104" spans="1:8" s="66" customFormat="1" ht="29.25" customHeight="1"/>
    <row r="105" spans="1:8" s="66" customFormat="1" ht="33" customHeight="1"/>
    <row r="106" spans="1:8" s="66" customFormat="1" ht="27.75" customHeight="1"/>
    <row r="107" spans="1:8" s="66" customFormat="1" ht="28.5" customHeight="1"/>
    <row r="108" spans="1:8" s="66" customFormat="1" ht="31.5" customHeight="1"/>
    <row r="109" spans="1:8" s="66" customFormat="1" ht="75" customHeight="1"/>
    <row r="110" spans="1:8" ht="44.25" customHeight="1">
      <c r="A110" s="55"/>
      <c r="B110" s="55"/>
      <c r="C110" s="55"/>
      <c r="D110" s="55"/>
      <c r="E110" s="55"/>
      <c r="F110" s="55"/>
      <c r="G110" s="55"/>
      <c r="H110" s="55"/>
    </row>
    <row r="111" spans="1:8">
      <c r="A111" s="55"/>
      <c r="B111" s="55"/>
      <c r="C111" s="55"/>
      <c r="D111" s="55"/>
      <c r="E111" s="55"/>
      <c r="F111" s="55"/>
      <c r="G111" s="55"/>
      <c r="H111" s="55"/>
    </row>
    <row r="112" spans="1:8">
      <c r="A112" s="55"/>
      <c r="B112" s="55"/>
      <c r="C112" s="55"/>
      <c r="D112" s="55"/>
      <c r="E112" s="55"/>
      <c r="F112" s="55"/>
      <c r="G112" s="55"/>
      <c r="H112" s="55"/>
    </row>
  </sheetData>
  <mergeCells count="2">
    <mergeCell ref="A6:G6"/>
    <mergeCell ref="A8:G8"/>
  </mergeCells>
  <pageMargins left="0.7" right="0.7" top="0.75" bottom="0.75" header="0.3" footer="0.3"/>
  <pageSetup paperSize="9" scale="4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8DC15-192F-4D04-9D7C-0CED23902C58}">
  <sheetPr>
    <pageSetUpPr fitToPage="1"/>
  </sheetPr>
  <dimension ref="A1:G21"/>
  <sheetViews>
    <sheetView workbookViewId="0">
      <selection activeCell="F21" sqref="F21"/>
    </sheetView>
  </sheetViews>
  <sheetFormatPr defaultRowHeight="15"/>
  <cols>
    <col min="1" max="1" width="39.5703125" customWidth="1"/>
    <col min="2" max="2" width="10.5703125" customWidth="1"/>
    <col min="3" max="3" width="71.5703125" customWidth="1"/>
    <col min="4" max="4" width="9.28515625" customWidth="1"/>
    <col min="5" max="5" width="16.42578125" customWidth="1"/>
    <col min="6" max="6" width="20.5703125" customWidth="1"/>
    <col min="7" max="7" width="14.5703125" customWidth="1"/>
  </cols>
  <sheetData>
    <row r="1" spans="1:7" ht="15.75">
      <c r="A1" s="182" t="s">
        <v>311</v>
      </c>
    </row>
    <row r="2" spans="1:7" ht="15.75">
      <c r="A2" s="182" t="s">
        <v>312</v>
      </c>
    </row>
    <row r="3" spans="1:7" ht="15.75">
      <c r="A3" s="182" t="s">
        <v>313</v>
      </c>
    </row>
    <row r="4" spans="1:7" ht="15.75">
      <c r="A4" s="182" t="s">
        <v>314</v>
      </c>
    </row>
    <row r="5" spans="1:7" ht="15.75">
      <c r="A5" s="182"/>
    </row>
    <row r="6" spans="1:7" ht="21.75" customHeight="1">
      <c r="A6" s="186" t="s">
        <v>0</v>
      </c>
      <c r="B6" s="186"/>
      <c r="C6" s="186"/>
      <c r="D6" s="186"/>
      <c r="E6" s="186"/>
      <c r="F6" s="186"/>
      <c r="G6" s="186"/>
    </row>
    <row r="7" spans="1:7" ht="21.75" customHeight="1">
      <c r="A7" s="186"/>
      <c r="B7" s="186"/>
      <c r="C7" s="186"/>
      <c r="D7" s="186"/>
      <c r="E7" s="186"/>
      <c r="F7" s="186"/>
      <c r="G7" s="186"/>
    </row>
    <row r="8" spans="1:7" ht="21.75" customHeight="1" thickBot="1"/>
    <row r="9" spans="1:7" ht="21.75" customHeight="1">
      <c r="A9" s="187" t="s">
        <v>309</v>
      </c>
      <c r="B9" s="188"/>
      <c r="C9" s="188"/>
      <c r="D9" s="188"/>
      <c r="E9" s="188"/>
      <c r="F9" s="188"/>
      <c r="G9" s="189"/>
    </row>
    <row r="10" spans="1:7" ht="43.5" customHeight="1" thickBot="1">
      <c r="A10" s="83" t="s">
        <v>27</v>
      </c>
      <c r="B10" s="84" t="s">
        <v>28</v>
      </c>
      <c r="C10" s="85" t="s">
        <v>29</v>
      </c>
      <c r="D10" s="85" t="s">
        <v>30</v>
      </c>
      <c r="E10" s="86" t="s">
        <v>31</v>
      </c>
      <c r="F10" s="73" t="s">
        <v>315</v>
      </c>
      <c r="G10" s="87" t="s">
        <v>32</v>
      </c>
    </row>
    <row r="11" spans="1:7" ht="21" customHeight="1">
      <c r="A11" s="102" t="s">
        <v>65</v>
      </c>
      <c r="B11" s="45" t="s">
        <v>116</v>
      </c>
      <c r="C11" s="143" t="s">
        <v>159</v>
      </c>
      <c r="D11" s="144" t="s">
        <v>41</v>
      </c>
      <c r="E11" s="144">
        <v>2</v>
      </c>
      <c r="F11" s="72">
        <v>35</v>
      </c>
      <c r="G11" s="46">
        <f t="shared" ref="G11:G20" si="0">ROUND((E11*F11),2)</f>
        <v>70</v>
      </c>
    </row>
    <row r="12" spans="1:7" ht="26.25" customHeight="1">
      <c r="A12" s="26" t="s">
        <v>65</v>
      </c>
      <c r="B12" s="27" t="s">
        <v>117</v>
      </c>
      <c r="C12" s="30" t="s">
        <v>67</v>
      </c>
      <c r="D12" s="28" t="s">
        <v>37</v>
      </c>
      <c r="E12" s="28">
        <v>0.1</v>
      </c>
      <c r="F12" s="69">
        <v>100</v>
      </c>
      <c r="G12" s="29">
        <f t="shared" si="0"/>
        <v>10</v>
      </c>
    </row>
    <row r="13" spans="1:7" ht="27" customHeight="1">
      <c r="A13" s="26" t="s">
        <v>65</v>
      </c>
      <c r="B13" s="27" t="s">
        <v>118</v>
      </c>
      <c r="C13" s="30" t="s">
        <v>69</v>
      </c>
      <c r="D13" s="28" t="s">
        <v>37</v>
      </c>
      <c r="E13" s="28">
        <v>0.3</v>
      </c>
      <c r="F13" s="69">
        <v>100</v>
      </c>
      <c r="G13" s="29">
        <f t="shared" si="0"/>
        <v>30</v>
      </c>
    </row>
    <row r="14" spans="1:7" ht="30.75" customHeight="1" thickBot="1">
      <c r="A14" s="31" t="s">
        <v>65</v>
      </c>
      <c r="B14" s="32" t="s">
        <v>119</v>
      </c>
      <c r="C14" s="47" t="s">
        <v>71</v>
      </c>
      <c r="D14" s="33" t="s">
        <v>37</v>
      </c>
      <c r="E14" s="33">
        <v>0.6</v>
      </c>
      <c r="F14" s="69">
        <v>100</v>
      </c>
      <c r="G14" s="34">
        <f t="shared" si="0"/>
        <v>60</v>
      </c>
    </row>
    <row r="15" spans="1:7" ht="18">
      <c r="A15" s="20" t="s">
        <v>80</v>
      </c>
      <c r="B15" s="21" t="s">
        <v>138</v>
      </c>
      <c r="C15" s="22" t="s">
        <v>161</v>
      </c>
      <c r="D15" s="23" t="s">
        <v>34</v>
      </c>
      <c r="E15" s="23">
        <v>2</v>
      </c>
      <c r="F15" s="69">
        <v>5</v>
      </c>
      <c r="G15" s="25">
        <f t="shared" si="0"/>
        <v>10</v>
      </c>
    </row>
    <row r="16" spans="1:7" ht="18">
      <c r="A16" s="26" t="s">
        <v>80</v>
      </c>
      <c r="B16" s="27" t="s">
        <v>81</v>
      </c>
      <c r="C16" s="30" t="s">
        <v>82</v>
      </c>
      <c r="D16" s="28" t="s">
        <v>37</v>
      </c>
      <c r="E16" s="28">
        <v>1</v>
      </c>
      <c r="F16" s="69">
        <v>40</v>
      </c>
      <c r="G16" s="29">
        <f t="shared" si="0"/>
        <v>40</v>
      </c>
    </row>
    <row r="17" spans="1:7" ht="18">
      <c r="A17" s="26" t="s">
        <v>80</v>
      </c>
      <c r="B17" s="27" t="s">
        <v>182</v>
      </c>
      <c r="C17" s="30" t="s">
        <v>221</v>
      </c>
      <c r="D17" s="28" t="s">
        <v>34</v>
      </c>
      <c r="E17" s="28">
        <v>2</v>
      </c>
      <c r="F17" s="69">
        <v>35</v>
      </c>
      <c r="G17" s="29">
        <f t="shared" si="0"/>
        <v>70</v>
      </c>
    </row>
    <row r="18" spans="1:7" ht="18">
      <c r="A18" s="26" t="s">
        <v>80</v>
      </c>
      <c r="B18" s="27" t="s">
        <v>83</v>
      </c>
      <c r="C18" s="30" t="s">
        <v>84</v>
      </c>
      <c r="D18" s="28" t="s">
        <v>34</v>
      </c>
      <c r="E18" s="28">
        <v>2</v>
      </c>
      <c r="F18" s="69">
        <v>10</v>
      </c>
      <c r="G18" s="29">
        <f t="shared" si="0"/>
        <v>20</v>
      </c>
    </row>
    <row r="19" spans="1:7" ht="18">
      <c r="A19" s="26" t="s">
        <v>80</v>
      </c>
      <c r="B19" s="27" t="s">
        <v>85</v>
      </c>
      <c r="C19" s="30" t="s">
        <v>86</v>
      </c>
      <c r="D19" s="28" t="s">
        <v>34</v>
      </c>
      <c r="E19" s="28">
        <v>2</v>
      </c>
      <c r="F19" s="69">
        <v>15</v>
      </c>
      <c r="G19" s="29">
        <f t="shared" si="0"/>
        <v>30</v>
      </c>
    </row>
    <row r="20" spans="1:7" ht="27.75" customHeight="1" thickBot="1">
      <c r="A20" s="40" t="s">
        <v>80</v>
      </c>
      <c r="B20" s="41" t="s">
        <v>87</v>
      </c>
      <c r="C20" s="42" t="s">
        <v>88</v>
      </c>
      <c r="D20" s="54" t="s">
        <v>34</v>
      </c>
      <c r="E20" s="54">
        <v>2</v>
      </c>
      <c r="F20" s="69">
        <v>15</v>
      </c>
      <c r="G20" s="44">
        <f t="shared" si="0"/>
        <v>30</v>
      </c>
    </row>
    <row r="21" spans="1:7" ht="43.5" thickBot="1">
      <c r="F21" s="57" t="s">
        <v>310</v>
      </c>
      <c r="G21" s="58">
        <f>SUM(G11:G20)</f>
        <v>370</v>
      </c>
    </row>
  </sheetData>
  <mergeCells count="2">
    <mergeCell ref="A6:G7"/>
    <mergeCell ref="A9:G9"/>
  </mergeCells>
  <pageMargins left="0.7" right="0.7" top="0.75" bottom="0.75" header="0.3" footer="0.3"/>
  <pageSetup paperSize="9" scale="4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136EE-04B9-4A9C-8893-ECB89BDCA149}">
  <sheetPr>
    <tabColor rgb="FFFF0000"/>
    <pageSetUpPr fitToPage="1"/>
  </sheetPr>
  <dimension ref="A1:C30"/>
  <sheetViews>
    <sheetView tabSelected="1" workbookViewId="0">
      <selection activeCell="C23" sqref="C23"/>
    </sheetView>
  </sheetViews>
  <sheetFormatPr defaultRowHeight="15"/>
  <cols>
    <col min="1" max="1" width="10.7109375" customWidth="1"/>
    <col min="2" max="2" width="87.5703125" customWidth="1"/>
    <col min="3" max="3" width="65.28515625" customWidth="1"/>
  </cols>
  <sheetData>
    <row r="1" spans="1:3" ht="15.75">
      <c r="A1" s="186" t="s">
        <v>0</v>
      </c>
      <c r="B1" s="186"/>
      <c r="C1" s="186"/>
    </row>
    <row r="2" spans="1:3" ht="14.65" customHeight="1"/>
    <row r="3" spans="1:3" ht="14.65" customHeight="1"/>
    <row r="4" spans="1:3">
      <c r="A4" s="197" t="s">
        <v>1</v>
      </c>
      <c r="B4" s="198"/>
      <c r="C4" s="199"/>
    </row>
    <row r="5" spans="1:3" ht="38.25">
      <c r="A5" s="1" t="s">
        <v>2</v>
      </c>
      <c r="B5" s="1" t="s">
        <v>3</v>
      </c>
      <c r="C5" s="1" t="s">
        <v>4</v>
      </c>
    </row>
    <row r="6" spans="1:3">
      <c r="A6" s="2">
        <v>1</v>
      </c>
      <c r="B6" s="3" t="s">
        <v>5</v>
      </c>
      <c r="C6" s="4">
        <f>'DKZ1 (susisiekimo)'!G15+'DKZ1 (apšvietimo)'!G18</f>
        <v>9414</v>
      </c>
    </row>
    <row r="7" spans="1:3">
      <c r="A7" s="2">
        <v>2</v>
      </c>
      <c r="B7" s="3" t="s">
        <v>6</v>
      </c>
      <c r="C7" s="4">
        <f>'DKZ2 (susisiekimo)'!G20</f>
        <v>23032</v>
      </c>
    </row>
    <row r="8" spans="1:3">
      <c r="A8" s="200" t="s">
        <v>7</v>
      </c>
      <c r="B8" s="3" t="s">
        <v>8</v>
      </c>
      <c r="C8" s="203">
        <f>'DKZ3-5 (sisisiekimo)'!G17+'DKZ3-5 (sisisiekimo)'!G36+'DKZ3-5 (sisisiekimo)'!G55+'DKZ3-5 (apšvietimas)'!G21+'DKZ3-5 (apšvietimas)'!G37</f>
        <v>15635</v>
      </c>
    </row>
    <row r="9" spans="1:3">
      <c r="A9" s="201"/>
      <c r="B9" s="3" t="s">
        <v>9</v>
      </c>
      <c r="C9" s="204"/>
    </row>
    <row r="10" spans="1:3">
      <c r="A10" s="202"/>
      <c r="B10" s="3" t="s">
        <v>10</v>
      </c>
      <c r="C10" s="205"/>
    </row>
    <row r="11" spans="1:3">
      <c r="A11" s="2">
        <v>6</v>
      </c>
      <c r="B11" s="3" t="s">
        <v>11</v>
      </c>
      <c r="C11" s="4">
        <f>'DKZ6 (susisiekimo)'!G14</f>
        <v>214.5</v>
      </c>
    </row>
    <row r="12" spans="1:3">
      <c r="A12" s="2">
        <v>7</v>
      </c>
      <c r="B12" s="3" t="s">
        <v>12</v>
      </c>
      <c r="C12" s="4">
        <f>'DKZ7 (susisiekimo)'!G17</f>
        <v>2205.8000000000002</v>
      </c>
    </row>
    <row r="13" spans="1:3" ht="25.5">
      <c r="A13" s="5" t="s">
        <v>13</v>
      </c>
      <c r="B13" s="3" t="s">
        <v>14</v>
      </c>
      <c r="C13" s="4">
        <f>'DKZ8-13 (susisiekimo)'!G20+'DKZ8-13 (susisiekimo)'!G32+'DKZ8-13 (susisiekimo)'!G45+'DKZ8-13 (susisiekimo)'!G61+'DKZ8-13 (susisiekimo)'!G77+'DKZ8-13 (susisiekimo)'!G93+'DKZ8-13 (apšvietimo)'!G23</f>
        <v>17993.400000000001</v>
      </c>
    </row>
    <row r="14" spans="1:3">
      <c r="A14" s="2">
        <v>14</v>
      </c>
      <c r="B14" s="3" t="s">
        <v>15</v>
      </c>
      <c r="C14" s="4">
        <f>'DKZ14 (susisiekimo)'!G16+'DKZ14 (apšvietimo)'!G14</f>
        <v>2074</v>
      </c>
    </row>
    <row r="15" spans="1:3">
      <c r="A15" s="2">
        <v>15</v>
      </c>
      <c r="B15" s="3" t="s">
        <v>16</v>
      </c>
      <c r="C15" s="4">
        <f>'DKZ15 (susisiekimo)'!G21</f>
        <v>4999</v>
      </c>
    </row>
    <row r="16" spans="1:3">
      <c r="A16" s="2">
        <v>16</v>
      </c>
      <c r="B16" s="3" t="s">
        <v>17</v>
      </c>
      <c r="C16" s="4">
        <f>'DKZ16 (susisiekimo)'!G18</f>
        <v>2812</v>
      </c>
    </row>
    <row r="17" spans="1:3">
      <c r="A17" s="2">
        <v>17</v>
      </c>
      <c r="B17" s="3" t="s">
        <v>18</v>
      </c>
      <c r="C17" s="4">
        <f>'DKZ17 (susisiekimo)'!G18</f>
        <v>3895</v>
      </c>
    </row>
    <row r="18" spans="1:3">
      <c r="A18" s="2">
        <v>18</v>
      </c>
      <c r="B18" s="3" t="s">
        <v>19</v>
      </c>
      <c r="C18" s="4">
        <f>'DKZ18 (susisiekimo)'!G17</f>
        <v>4502</v>
      </c>
    </row>
    <row r="19" spans="1:3" ht="25.5">
      <c r="A19" s="2" t="s">
        <v>20</v>
      </c>
      <c r="B19" s="3" t="s">
        <v>21</v>
      </c>
      <c r="C19" s="4">
        <f>'DKZ19-21 (susisiekimo)'!G18+'DKZ19-21 (susisiekimo)'!G29+'DKZ19-21 (susisiekimo)'!G41+'DKZ19-21 (apsvietimo)'!G18</f>
        <v>9845.7000000000007</v>
      </c>
    </row>
    <row r="20" spans="1:3">
      <c r="A20" s="2">
        <v>22</v>
      </c>
      <c r="B20" s="3" t="s">
        <v>22</v>
      </c>
      <c r="C20" s="4">
        <f>'DKZ22 (susisiekimo)'!G18</f>
        <v>3859.5</v>
      </c>
    </row>
    <row r="21" spans="1:3">
      <c r="A21" s="2">
        <v>23</v>
      </c>
      <c r="B21" s="3" t="s">
        <v>23</v>
      </c>
      <c r="C21" s="4">
        <f>'DKZ23 (susisiekimo)'!G18</f>
        <v>9793.2000000000007</v>
      </c>
    </row>
    <row r="22" spans="1:3" ht="25.5">
      <c r="A22" s="2">
        <v>24</v>
      </c>
      <c r="B22" s="3" t="s">
        <v>24</v>
      </c>
      <c r="C22" s="4">
        <f>'DKZ24 (susisiekimo)'!G14+'DKZ24 (apšvietimo)'!G21</f>
        <v>649.1</v>
      </c>
    </row>
    <row r="23" spans="1:3" ht="38.25">
      <c r="A23" s="185" t="s">
        <v>317</v>
      </c>
      <c r="B23" s="6" t="s">
        <v>25</v>
      </c>
      <c r="C23" s="7">
        <f>ROUND(SUM(C6:C22),2)</f>
        <v>110924.2</v>
      </c>
    </row>
    <row r="26" spans="1:3">
      <c r="A26" s="206"/>
      <c r="B26" s="206"/>
      <c r="C26" s="206"/>
    </row>
    <row r="27" spans="1:3">
      <c r="A27" s="206"/>
      <c r="B27" s="206"/>
      <c r="C27" s="206"/>
    </row>
    <row r="28" spans="1:3">
      <c r="A28" s="206"/>
      <c r="B28" s="206"/>
      <c r="C28" s="206"/>
    </row>
    <row r="29" spans="1:3">
      <c r="A29" s="206"/>
      <c r="B29" s="206"/>
      <c r="C29" s="206"/>
    </row>
    <row r="30" spans="1:3">
      <c r="A30" s="206"/>
      <c r="B30" s="206"/>
      <c r="C30" s="206"/>
    </row>
  </sheetData>
  <mergeCells count="5">
    <mergeCell ref="A1:C1"/>
    <mergeCell ref="A4:C4"/>
    <mergeCell ref="A8:A10"/>
    <mergeCell ref="C8:C10"/>
    <mergeCell ref="A26:C30"/>
  </mergeCell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0B79-070E-4EC2-86CE-17229FB5C531}">
  <sheetPr>
    <pageSetUpPr fitToPage="1"/>
  </sheetPr>
  <dimension ref="A1:H118"/>
  <sheetViews>
    <sheetView zoomScale="77" zoomScaleNormal="77" workbookViewId="0">
      <selection activeCell="F19" sqref="F19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16384" width="9.28515625" style="9"/>
  </cols>
  <sheetData>
    <row r="1" spans="1:7" ht="15.75">
      <c r="A1" s="182" t="s">
        <v>311</v>
      </c>
    </row>
    <row r="2" spans="1:7" ht="15.75">
      <c r="A2" s="182" t="s">
        <v>312</v>
      </c>
    </row>
    <row r="3" spans="1:7" ht="15.75">
      <c r="A3" s="182" t="s">
        <v>313</v>
      </c>
    </row>
    <row r="4" spans="1:7" ht="15.75">
      <c r="A4" s="182" t="s">
        <v>314</v>
      </c>
    </row>
    <row r="5" spans="1:7" ht="15.75">
      <c r="A5" s="182"/>
    </row>
    <row r="6" spans="1:7" ht="40.15" customHeight="1">
      <c r="A6" s="186" t="s">
        <v>0</v>
      </c>
      <c r="B6" s="186"/>
      <c r="C6" s="186"/>
      <c r="D6" s="186"/>
      <c r="E6" s="186"/>
      <c r="F6" s="186"/>
      <c r="G6" s="186"/>
    </row>
    <row r="7" spans="1:7" ht="21.75" customHeight="1" thickBot="1">
      <c r="A7" s="10"/>
      <c r="B7" s="10"/>
      <c r="C7" s="10"/>
      <c r="D7" s="10"/>
      <c r="E7" s="11"/>
      <c r="F7" s="10"/>
      <c r="G7" s="10"/>
    </row>
    <row r="8" spans="1:7" ht="21.75" customHeight="1">
      <c r="A8" s="187" t="s">
        <v>90</v>
      </c>
      <c r="B8" s="188"/>
      <c r="C8" s="188"/>
      <c r="D8" s="188"/>
      <c r="E8" s="188"/>
      <c r="F8" s="188"/>
      <c r="G8" s="189"/>
    </row>
    <row r="9" spans="1:7" ht="48.6" customHeight="1" thickBot="1">
      <c r="A9" s="12" t="s">
        <v>27</v>
      </c>
      <c r="B9" s="13" t="s">
        <v>28</v>
      </c>
      <c r="C9" s="14" t="s">
        <v>29</v>
      </c>
      <c r="D9" s="14" t="s">
        <v>30</v>
      </c>
      <c r="E9" s="15" t="s">
        <v>31</v>
      </c>
      <c r="F9" s="16" t="s">
        <v>315</v>
      </c>
      <c r="G9" s="17" t="s">
        <v>32</v>
      </c>
    </row>
    <row r="10" spans="1:7" s="38" customFormat="1" ht="45">
      <c r="A10" s="20" t="s">
        <v>92</v>
      </c>
      <c r="B10" s="21" t="s">
        <v>93</v>
      </c>
      <c r="C10" s="22" t="s">
        <v>94</v>
      </c>
      <c r="D10" s="35" t="s">
        <v>33</v>
      </c>
      <c r="E10" s="23">
        <v>7.2</v>
      </c>
      <c r="F10" s="78">
        <v>90</v>
      </c>
      <c r="G10" s="25">
        <f t="shared" ref="G10:G19" si="0">ROUND((E10*F10),2)</f>
        <v>648</v>
      </c>
    </row>
    <row r="11" spans="1:7" s="38" customFormat="1" ht="31.5" customHeight="1">
      <c r="A11" s="26" t="s">
        <v>100</v>
      </c>
      <c r="B11" s="27" t="s">
        <v>102</v>
      </c>
      <c r="C11" s="30" t="s">
        <v>47</v>
      </c>
      <c r="D11" s="39" t="s">
        <v>34</v>
      </c>
      <c r="E11" s="28">
        <v>347</v>
      </c>
      <c r="F11" s="69">
        <v>3</v>
      </c>
      <c r="G11" s="29">
        <f t="shared" si="0"/>
        <v>1041</v>
      </c>
    </row>
    <row r="12" spans="1:7" s="38" customFormat="1" ht="31.5" customHeight="1">
      <c r="A12" s="26" t="s">
        <v>100</v>
      </c>
      <c r="B12" s="27" t="s">
        <v>103</v>
      </c>
      <c r="C12" s="30" t="s">
        <v>104</v>
      </c>
      <c r="D12" s="39" t="s">
        <v>34</v>
      </c>
      <c r="E12" s="28">
        <v>306</v>
      </c>
      <c r="F12" s="69">
        <v>30</v>
      </c>
      <c r="G12" s="29">
        <f t="shared" si="0"/>
        <v>9180</v>
      </c>
    </row>
    <row r="13" spans="1:7" s="38" customFormat="1" ht="31.5" customHeight="1">
      <c r="A13" s="26" t="s">
        <v>100</v>
      </c>
      <c r="B13" s="27" t="s">
        <v>105</v>
      </c>
      <c r="C13" s="30" t="s">
        <v>49</v>
      </c>
      <c r="D13" s="39" t="s">
        <v>34</v>
      </c>
      <c r="E13" s="28">
        <v>27</v>
      </c>
      <c r="F13" s="69">
        <v>30</v>
      </c>
      <c r="G13" s="29">
        <f t="shared" si="0"/>
        <v>810</v>
      </c>
    </row>
    <row r="14" spans="1:7" s="38" customFormat="1" ht="31.5" customHeight="1">
      <c r="A14" s="26" t="s">
        <v>100</v>
      </c>
      <c r="B14" s="27" t="s">
        <v>106</v>
      </c>
      <c r="C14" s="30" t="s">
        <v>51</v>
      </c>
      <c r="D14" s="39" t="s">
        <v>34</v>
      </c>
      <c r="E14" s="28">
        <v>14</v>
      </c>
      <c r="F14" s="69">
        <v>30</v>
      </c>
      <c r="G14" s="29">
        <f t="shared" si="0"/>
        <v>420</v>
      </c>
    </row>
    <row r="15" spans="1:7" s="38" customFormat="1" ht="31.5" customHeight="1">
      <c r="A15" s="26" t="s">
        <v>100</v>
      </c>
      <c r="B15" s="27" t="s">
        <v>107</v>
      </c>
      <c r="C15" s="30" t="s">
        <v>57</v>
      </c>
      <c r="D15" s="39" t="s">
        <v>33</v>
      </c>
      <c r="E15" s="28">
        <v>171</v>
      </c>
      <c r="F15" s="69">
        <v>40</v>
      </c>
      <c r="G15" s="29">
        <f t="shared" si="0"/>
        <v>6840</v>
      </c>
    </row>
    <row r="16" spans="1:7" s="38" customFormat="1" ht="31.5" customHeight="1">
      <c r="A16" s="26" t="s">
        <v>100</v>
      </c>
      <c r="B16" s="27" t="s">
        <v>108</v>
      </c>
      <c r="C16" s="30" t="s">
        <v>59</v>
      </c>
      <c r="D16" s="39" t="s">
        <v>33</v>
      </c>
      <c r="E16" s="28">
        <v>193</v>
      </c>
      <c r="F16" s="69">
        <v>16</v>
      </c>
      <c r="G16" s="29">
        <f t="shared" si="0"/>
        <v>3088</v>
      </c>
    </row>
    <row r="17" spans="1:8" s="38" customFormat="1" ht="45">
      <c r="A17" s="31" t="s">
        <v>100</v>
      </c>
      <c r="B17" s="32" t="s">
        <v>109</v>
      </c>
      <c r="C17" s="47" t="s">
        <v>94</v>
      </c>
      <c r="D17" s="48" t="s">
        <v>33</v>
      </c>
      <c r="E17" s="33">
        <v>2</v>
      </c>
      <c r="F17" s="69">
        <v>90</v>
      </c>
      <c r="G17" s="34">
        <f t="shared" si="0"/>
        <v>180</v>
      </c>
    </row>
    <row r="18" spans="1:8" s="38" customFormat="1" ht="31.5" customHeight="1">
      <c r="A18" s="26" t="s">
        <v>110</v>
      </c>
      <c r="B18" s="27" t="s">
        <v>111</v>
      </c>
      <c r="C18" s="30" t="s">
        <v>47</v>
      </c>
      <c r="D18" s="39" t="s">
        <v>34</v>
      </c>
      <c r="E18" s="28">
        <v>25</v>
      </c>
      <c r="F18" s="69">
        <v>3</v>
      </c>
      <c r="G18" s="29">
        <f t="shared" si="0"/>
        <v>75</v>
      </c>
    </row>
    <row r="19" spans="1:8" s="38" customFormat="1" ht="37.9" customHeight="1" thickBot="1">
      <c r="A19" s="40" t="s">
        <v>110</v>
      </c>
      <c r="B19" s="41" t="s">
        <v>112</v>
      </c>
      <c r="C19" s="42" t="s">
        <v>104</v>
      </c>
      <c r="D19" s="43" t="s">
        <v>34</v>
      </c>
      <c r="E19" s="54">
        <v>25</v>
      </c>
      <c r="F19" s="72">
        <v>30</v>
      </c>
      <c r="G19" s="44">
        <f t="shared" si="0"/>
        <v>750</v>
      </c>
    </row>
    <row r="20" spans="1:8" ht="42" customHeight="1" thickBot="1">
      <c r="A20" s="55"/>
      <c r="B20" s="56"/>
      <c r="C20" s="55"/>
      <c r="D20" s="56"/>
      <c r="E20" s="56"/>
      <c r="F20" s="57" t="s">
        <v>114</v>
      </c>
      <c r="G20" s="58">
        <f>SUM(G10:G19)</f>
        <v>23032</v>
      </c>
    </row>
    <row r="21" spans="1:8" ht="20.25" customHeight="1">
      <c r="A21" s="61"/>
      <c r="B21" s="62"/>
      <c r="C21" s="62"/>
      <c r="D21" s="62"/>
      <c r="E21" s="63"/>
      <c r="F21" s="62"/>
      <c r="G21" s="64"/>
    </row>
    <row r="22" spans="1:8">
      <c r="A22" s="55"/>
      <c r="B22" s="56"/>
      <c r="C22" s="55"/>
      <c r="D22" s="56"/>
      <c r="E22" s="56"/>
      <c r="F22" s="65"/>
      <c r="G22" s="64"/>
    </row>
    <row r="23" spans="1:8">
      <c r="A23" s="55"/>
      <c r="B23" s="55"/>
      <c r="C23" s="55"/>
      <c r="D23" s="55"/>
      <c r="E23" s="55"/>
      <c r="F23" s="55"/>
      <c r="G23" s="55"/>
      <c r="H23" s="55"/>
    </row>
    <row r="24" spans="1:8" s="66" customFormat="1" ht="21.75" customHeight="1"/>
    <row r="25" spans="1:8" s="66" customFormat="1" ht="15" customHeight="1"/>
    <row r="26" spans="1:8" s="66" customFormat="1" ht="31.5" customHeight="1"/>
    <row r="27" spans="1:8" s="66" customFormat="1" ht="31.5" customHeight="1"/>
    <row r="28" spans="1:8" s="66" customFormat="1" ht="31.5" customHeight="1"/>
    <row r="29" spans="1:8" s="66" customFormat="1" ht="31.5" customHeight="1"/>
    <row r="30" spans="1:8" s="66" customFormat="1" ht="31.5" customHeight="1"/>
    <row r="31" spans="1:8" s="66" customFormat="1" ht="31.5" customHeight="1"/>
    <row r="32" spans="1:8" s="66" customFormat="1" ht="31.5" customHeight="1"/>
    <row r="33" s="66" customFormat="1" ht="31.5" customHeight="1"/>
    <row r="34" s="66" customFormat="1" ht="31.5" customHeight="1"/>
    <row r="35" s="66" customFormat="1" ht="31.5" customHeight="1"/>
    <row r="36" s="66" customFormat="1" ht="31.5" customHeight="1"/>
    <row r="37" s="66" customFormat="1" ht="31.5" customHeight="1"/>
    <row r="38" s="66" customFormat="1" ht="31.5" customHeight="1"/>
    <row r="39" s="66" customFormat="1" ht="31.5" customHeight="1"/>
    <row r="40" s="66" customFormat="1" ht="31.5" customHeight="1"/>
    <row r="41" s="66" customFormat="1" ht="31.5" customHeight="1"/>
    <row r="42" s="66" customFormat="1" ht="31.5" customHeight="1"/>
    <row r="43" s="66" customFormat="1" ht="31.5" customHeight="1"/>
    <row r="44" s="66" customFormat="1" ht="31.5" customHeight="1"/>
    <row r="45" s="66" customFormat="1" ht="31.5" customHeight="1"/>
    <row r="46" s="66" customFormat="1" ht="31.5" customHeight="1"/>
    <row r="47" s="66" customFormat="1" ht="31.5" customHeight="1"/>
    <row r="48" s="66" customFormat="1" ht="31.5" customHeight="1"/>
    <row r="49" s="66" customFormat="1" ht="31.5" customHeight="1"/>
    <row r="50" s="66" customFormat="1" ht="42" customHeight="1"/>
    <row r="51" s="66" customFormat="1" ht="15" customHeight="1"/>
    <row r="52" s="66" customFormat="1" ht="21.75" customHeight="1"/>
    <row r="53" s="66" customFormat="1" ht="15" customHeight="1"/>
    <row r="54" s="66" customFormat="1" ht="29.25" customHeight="1"/>
    <row r="55" s="66" customFormat="1" ht="43.5" customHeight="1"/>
    <row r="56" s="66" customFormat="1" ht="31.5" customHeight="1"/>
    <row r="57" s="66" customFormat="1" ht="31.5" customHeight="1"/>
    <row r="58" s="66" customFormat="1" ht="31.5" customHeight="1"/>
    <row r="59" s="66" customFormat="1" ht="31.5" customHeight="1"/>
    <row r="60" s="66" customFormat="1" ht="31.5" customHeight="1"/>
    <row r="61" s="66" customFormat="1" ht="31.5" customHeight="1"/>
    <row r="62" s="66" customFormat="1" ht="31.5" customHeight="1"/>
    <row r="63" s="66" customFormat="1" ht="31.5" customHeight="1"/>
    <row r="64" s="66" customFormat="1" ht="31.5" customHeight="1"/>
    <row r="65" s="66" customFormat="1" ht="31.5" customHeight="1"/>
    <row r="66" s="66" customFormat="1" ht="31.5" customHeight="1"/>
    <row r="67" s="66" customFormat="1" ht="31.5" customHeight="1"/>
    <row r="68" s="66" customFormat="1" ht="31.5" customHeight="1"/>
    <row r="69" s="66" customFormat="1" ht="31.5" customHeight="1"/>
    <row r="70" s="66" customFormat="1" ht="31.5" customHeight="1"/>
    <row r="71" s="66" customFormat="1" ht="31.5" customHeight="1"/>
    <row r="72" s="66" customFormat="1" ht="31.5" customHeight="1"/>
    <row r="73" s="66" customFormat="1" ht="31.5" customHeight="1"/>
    <row r="74" s="66" customFormat="1" ht="31.5" customHeight="1"/>
    <row r="75" s="66" customFormat="1" ht="31.5" customHeight="1"/>
    <row r="76" s="66" customFormat="1" ht="31.5" customHeight="1"/>
    <row r="77" s="66" customFormat="1" ht="31.5" customHeight="1"/>
    <row r="78" s="66" customFormat="1" ht="31.5" customHeight="1"/>
    <row r="79" s="66" customFormat="1" ht="31.5" customHeight="1"/>
    <row r="80" s="66" customFormat="1" ht="31.5" customHeight="1"/>
    <row r="81" s="66" customFormat="1" ht="31.5" customHeight="1"/>
    <row r="82" s="66" customFormat="1" ht="31.5" customHeight="1"/>
    <row r="83" s="66" customFormat="1" ht="31.5" customHeight="1"/>
    <row r="84" s="66" customFormat="1" ht="31.5" customHeight="1"/>
    <row r="85" s="66" customFormat="1" ht="31.5" customHeight="1"/>
    <row r="86" s="66" customFormat="1" ht="31.5" customHeight="1"/>
    <row r="87" s="66" customFormat="1" ht="31.5" customHeight="1"/>
    <row r="88" s="66" customFormat="1" ht="31.5" customHeight="1"/>
    <row r="89" s="66" customFormat="1" ht="42" customHeight="1"/>
    <row r="90" s="66" customFormat="1" ht="33" customHeight="1"/>
    <row r="91" s="66" customFormat="1" ht="27.75" customHeight="1"/>
    <row r="92" s="66" customFormat="1" ht="28.5" customHeight="1"/>
    <row r="93" s="66" customFormat="1" ht="28.5" customHeight="1"/>
    <row r="94" s="66" customFormat="1" ht="28.5" customHeight="1"/>
    <row r="95" s="66" customFormat="1" ht="28.5" customHeight="1"/>
    <row r="96" s="66" customFormat="1" ht="28.5" customHeight="1"/>
    <row r="97" s="66" customFormat="1" ht="31.5" customHeight="1"/>
    <row r="98" s="66" customFormat="1" ht="31.5" customHeight="1"/>
    <row r="99" s="66" customFormat="1" ht="31.5" customHeight="1"/>
    <row r="100" s="66" customFormat="1" ht="31.5" customHeight="1"/>
    <row r="101" s="66" customFormat="1" ht="75" customHeight="1"/>
    <row r="102" s="66" customFormat="1" ht="44.25" customHeight="1"/>
    <row r="103" s="66" customFormat="1" ht="15" customHeight="1"/>
    <row r="104" s="66" customFormat="1" ht="15" customHeight="1"/>
    <row r="105" s="66" customFormat="1" ht="21.75" customHeight="1"/>
    <row r="106" s="66" customFormat="1" ht="15" customHeight="1"/>
    <row r="107" s="66" customFormat="1" ht="29.25" customHeight="1"/>
    <row r="108" s="66" customFormat="1" ht="29.25" customHeight="1"/>
    <row r="109" s="66" customFormat="1" ht="29.25" customHeight="1"/>
    <row r="110" s="66" customFormat="1" ht="29.25" customHeight="1"/>
    <row r="111" s="66" customFormat="1" ht="33" customHeight="1"/>
    <row r="112" s="66" customFormat="1" ht="27.75" customHeight="1"/>
    <row r="113" spans="1:8" s="66" customFormat="1" ht="28.5" customHeight="1"/>
    <row r="114" spans="1:8" s="66" customFormat="1" ht="31.5" customHeight="1"/>
    <row r="115" spans="1:8" s="66" customFormat="1" ht="75" customHeight="1"/>
    <row r="116" spans="1:8" ht="44.25" customHeight="1">
      <c r="A116" s="55"/>
      <c r="B116" s="55"/>
      <c r="C116" s="55"/>
      <c r="D116" s="55"/>
      <c r="E116" s="55"/>
      <c r="F116" s="55"/>
      <c r="G116" s="55"/>
      <c r="H116" s="55"/>
    </row>
    <row r="117" spans="1:8">
      <c r="A117" s="55"/>
      <c r="B117" s="55"/>
      <c r="C117" s="55"/>
      <c r="D117" s="55"/>
      <c r="E117" s="55"/>
      <c r="F117" s="55"/>
      <c r="G117" s="55"/>
      <c r="H117" s="55"/>
    </row>
    <row r="118" spans="1:8">
      <c r="A118" s="55"/>
      <c r="B118" s="55"/>
      <c r="C118" s="55"/>
      <c r="D118" s="55"/>
      <c r="E118" s="55"/>
      <c r="F118" s="55"/>
      <c r="G118" s="55"/>
      <c r="H118" s="55"/>
    </row>
  </sheetData>
  <mergeCells count="2">
    <mergeCell ref="A6:G6"/>
    <mergeCell ref="A8:G8"/>
  </mergeCells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BAA8-346B-43E7-84B7-ECB64F87156B}">
  <sheetPr>
    <pageSetUpPr fitToPage="1"/>
  </sheetPr>
  <dimension ref="A1:I55"/>
  <sheetViews>
    <sheetView topLeftCell="A34" zoomScale="77" zoomScaleNormal="77" workbookViewId="0">
      <selection activeCell="J49" sqref="J49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8" width="21.5703125" style="8" customWidth="1"/>
    <col min="9" max="9" width="16.28515625" style="9" customWidth="1"/>
    <col min="10" max="16384" width="9.28515625" style="9"/>
  </cols>
  <sheetData>
    <row r="1" spans="1:9" ht="15.75">
      <c r="A1" s="182" t="s">
        <v>311</v>
      </c>
    </row>
    <row r="2" spans="1:9" ht="15.75">
      <c r="A2" s="182" t="s">
        <v>312</v>
      </c>
    </row>
    <row r="3" spans="1:9" ht="15.75">
      <c r="A3" s="182" t="s">
        <v>313</v>
      </c>
    </row>
    <row r="4" spans="1:9" ht="15.75">
      <c r="A4" s="182" t="s">
        <v>314</v>
      </c>
    </row>
    <row r="5" spans="1:9" ht="15.75">
      <c r="A5" s="182"/>
    </row>
    <row r="6" spans="1:9" ht="40.15" customHeight="1">
      <c r="A6" s="186" t="s">
        <v>0</v>
      </c>
      <c r="B6" s="186"/>
      <c r="C6" s="186"/>
      <c r="D6" s="186"/>
      <c r="E6" s="186"/>
      <c r="F6" s="186"/>
      <c r="G6" s="186"/>
    </row>
    <row r="7" spans="1:9" ht="21.75" customHeight="1" thickBot="1">
      <c r="A7" s="10"/>
      <c r="B7" s="10"/>
      <c r="C7" s="10"/>
      <c r="D7" s="10"/>
      <c r="E7" s="11"/>
      <c r="F7" s="10"/>
      <c r="G7" s="10"/>
    </row>
    <row r="8" spans="1:9" ht="21.75" customHeight="1">
      <c r="A8" s="187" t="s">
        <v>120</v>
      </c>
      <c r="B8" s="188"/>
      <c r="C8" s="188"/>
      <c r="D8" s="188"/>
      <c r="E8" s="188"/>
      <c r="F8" s="188"/>
      <c r="G8" s="189"/>
    </row>
    <row r="9" spans="1:9" ht="43.5" thickBot="1">
      <c r="A9" s="12" t="s">
        <v>27</v>
      </c>
      <c r="B9" s="13" t="s">
        <v>28</v>
      </c>
      <c r="C9" s="14" t="s">
        <v>29</v>
      </c>
      <c r="D9" s="14" t="s">
        <v>30</v>
      </c>
      <c r="E9" s="15" t="s">
        <v>31</v>
      </c>
      <c r="F9" s="16" t="s">
        <v>315</v>
      </c>
      <c r="G9" s="17" t="s">
        <v>32</v>
      </c>
      <c r="H9" s="18"/>
      <c r="I9" s="19"/>
    </row>
    <row r="10" spans="1:9" s="38" customFormat="1" ht="48.6" customHeight="1" thickBot="1">
      <c r="A10" s="20" t="s">
        <v>121</v>
      </c>
      <c r="B10" s="21" t="s">
        <v>44</v>
      </c>
      <c r="C10" s="22" t="s">
        <v>94</v>
      </c>
      <c r="D10" s="35" t="s">
        <v>33</v>
      </c>
      <c r="E10" s="23">
        <v>9.8000000000000007</v>
      </c>
      <c r="F10" s="24">
        <v>90</v>
      </c>
      <c r="G10" s="25">
        <f t="shared" ref="G10:G16" si="0">ROUND((E10*F10),2)</f>
        <v>882</v>
      </c>
      <c r="H10" s="36"/>
      <c r="I10" s="37"/>
    </row>
    <row r="11" spans="1:9" s="38" customFormat="1" ht="48.6" customHeight="1" thickBot="1">
      <c r="A11" s="26" t="s">
        <v>122</v>
      </c>
      <c r="B11" s="27" t="s">
        <v>95</v>
      </c>
      <c r="C11" s="30" t="s">
        <v>47</v>
      </c>
      <c r="D11" s="39" t="s">
        <v>41</v>
      </c>
      <c r="E11" s="28">
        <v>50</v>
      </c>
      <c r="F11" s="24">
        <v>3</v>
      </c>
      <c r="G11" s="29">
        <f t="shared" si="0"/>
        <v>150</v>
      </c>
      <c r="H11" s="36"/>
      <c r="I11" s="37"/>
    </row>
    <row r="12" spans="1:9" s="38" customFormat="1" ht="48.6" customHeight="1" thickBot="1">
      <c r="A12" s="26" t="s">
        <v>122</v>
      </c>
      <c r="B12" s="27" t="s">
        <v>96</v>
      </c>
      <c r="C12" s="30" t="s">
        <v>49</v>
      </c>
      <c r="D12" s="39" t="s">
        <v>41</v>
      </c>
      <c r="E12" s="28">
        <v>4.8</v>
      </c>
      <c r="F12" s="24">
        <v>35</v>
      </c>
      <c r="G12" s="29">
        <f t="shared" si="0"/>
        <v>168</v>
      </c>
      <c r="H12" s="36"/>
      <c r="I12" s="37"/>
    </row>
    <row r="13" spans="1:9" s="38" customFormat="1" ht="48.6" customHeight="1" thickBot="1">
      <c r="A13" s="26" t="s">
        <v>122</v>
      </c>
      <c r="B13" s="27" t="s">
        <v>97</v>
      </c>
      <c r="C13" s="30" t="s">
        <v>51</v>
      </c>
      <c r="D13" s="39" t="s">
        <v>41</v>
      </c>
      <c r="E13" s="28">
        <v>1.1000000000000001</v>
      </c>
      <c r="F13" s="24">
        <v>40</v>
      </c>
      <c r="G13" s="29">
        <f t="shared" si="0"/>
        <v>44</v>
      </c>
      <c r="H13" s="36"/>
      <c r="I13" s="37"/>
    </row>
    <row r="14" spans="1:9" s="38" customFormat="1" ht="48.6" customHeight="1" thickBot="1">
      <c r="A14" s="26" t="s">
        <v>122</v>
      </c>
      <c r="B14" s="27" t="s">
        <v>98</v>
      </c>
      <c r="C14" s="30" t="s">
        <v>123</v>
      </c>
      <c r="D14" s="39" t="s">
        <v>41</v>
      </c>
      <c r="E14" s="28">
        <v>44.1</v>
      </c>
      <c r="F14" s="24">
        <v>35</v>
      </c>
      <c r="G14" s="29">
        <f t="shared" si="0"/>
        <v>1543.5</v>
      </c>
      <c r="H14" s="36"/>
      <c r="I14" s="37"/>
    </row>
    <row r="15" spans="1:9" s="38" customFormat="1" ht="48.6" customHeight="1" thickBot="1">
      <c r="A15" s="26" t="s">
        <v>122</v>
      </c>
      <c r="B15" s="27" t="s">
        <v>99</v>
      </c>
      <c r="C15" s="30" t="s">
        <v>124</v>
      </c>
      <c r="D15" s="39" t="s">
        <v>33</v>
      </c>
      <c r="E15" s="28">
        <v>29.5</v>
      </c>
      <c r="F15" s="24">
        <v>45</v>
      </c>
      <c r="G15" s="29">
        <f t="shared" si="0"/>
        <v>1327.5</v>
      </c>
      <c r="H15" s="36"/>
      <c r="I15" s="37"/>
    </row>
    <row r="16" spans="1:9" s="38" customFormat="1" ht="48.6" customHeight="1">
      <c r="A16" s="26" t="s">
        <v>122</v>
      </c>
      <c r="B16" s="27" t="s">
        <v>125</v>
      </c>
      <c r="C16" s="30" t="s">
        <v>59</v>
      </c>
      <c r="D16" s="39" t="s">
        <v>33</v>
      </c>
      <c r="E16" s="28">
        <v>28</v>
      </c>
      <c r="F16" s="24">
        <v>16</v>
      </c>
      <c r="G16" s="29">
        <f t="shared" si="0"/>
        <v>448</v>
      </c>
      <c r="H16" s="36"/>
      <c r="I16" s="37"/>
    </row>
    <row r="17" spans="1:9" s="38" customFormat="1" ht="48.6" customHeight="1" thickBot="1">
      <c r="A17" s="55"/>
      <c r="B17" s="56"/>
      <c r="C17" s="55"/>
      <c r="D17" s="56"/>
      <c r="E17" s="56"/>
      <c r="F17" s="57" t="s">
        <v>127</v>
      </c>
      <c r="G17" s="58">
        <f>SUM(G10:G16)</f>
        <v>4563</v>
      </c>
      <c r="H17" s="59"/>
      <c r="I17" s="60"/>
    </row>
    <row r="18" spans="1:9" ht="48.6" customHeight="1">
      <c r="A18" s="61"/>
      <c r="B18" s="62"/>
      <c r="C18" s="62"/>
      <c r="D18" s="62"/>
      <c r="E18" s="63"/>
      <c r="F18" s="62"/>
      <c r="G18" s="64"/>
    </row>
    <row r="19" spans="1:9" ht="48.6" customHeight="1">
      <c r="A19" s="55"/>
      <c r="B19" s="56"/>
      <c r="C19" s="55"/>
      <c r="D19" s="56"/>
      <c r="E19" s="56"/>
      <c r="F19" s="65"/>
      <c r="G19" s="64"/>
    </row>
    <row r="20" spans="1:9" s="38" customFormat="1" ht="48.6" customHeight="1" thickBot="1">
      <c r="A20" s="55"/>
      <c r="B20" s="56"/>
      <c r="C20" s="55"/>
      <c r="D20" s="56"/>
      <c r="E20" s="56"/>
      <c r="F20" s="65"/>
      <c r="G20" s="64"/>
      <c r="H20" s="8"/>
      <c r="I20" s="9"/>
    </row>
    <row r="21" spans="1:9" s="38" customFormat="1" ht="27.75" customHeight="1">
      <c r="A21" s="187" t="s">
        <v>128</v>
      </c>
      <c r="B21" s="188"/>
      <c r="C21" s="188"/>
      <c r="D21" s="188"/>
      <c r="E21" s="188"/>
      <c r="F21" s="188"/>
      <c r="G21" s="189"/>
      <c r="H21" s="8"/>
      <c r="I21" s="9"/>
    </row>
    <row r="22" spans="1:9" s="38" customFormat="1" ht="48" customHeight="1">
      <c r="A22" s="12" t="s">
        <v>27</v>
      </c>
      <c r="B22" s="13" t="s">
        <v>28</v>
      </c>
      <c r="C22" s="14" t="s">
        <v>29</v>
      </c>
      <c r="D22" s="14" t="s">
        <v>30</v>
      </c>
      <c r="E22" s="15" t="s">
        <v>31</v>
      </c>
      <c r="F22" s="16" t="s">
        <v>315</v>
      </c>
      <c r="G22" s="17" t="s">
        <v>32</v>
      </c>
      <c r="H22" s="8"/>
      <c r="I22" s="9"/>
    </row>
    <row r="23" spans="1:9" ht="30">
      <c r="A23" s="26" t="s">
        <v>129</v>
      </c>
      <c r="B23" s="27" t="s">
        <v>45</v>
      </c>
      <c r="C23" s="30" t="s">
        <v>47</v>
      </c>
      <c r="D23" s="39" t="s">
        <v>41</v>
      </c>
      <c r="E23" s="28">
        <v>60.9</v>
      </c>
      <c r="F23" s="69">
        <v>3</v>
      </c>
      <c r="G23" s="29">
        <f t="shared" ref="G23:G35" si="1">ROUND((E23*F23),2)</f>
        <v>182.7</v>
      </c>
      <c r="H23" s="79"/>
      <c r="I23" s="38"/>
    </row>
    <row r="24" spans="1:9" ht="30">
      <c r="A24" s="26" t="s">
        <v>129</v>
      </c>
      <c r="B24" s="27" t="s">
        <v>46</v>
      </c>
      <c r="C24" s="30" t="s">
        <v>49</v>
      </c>
      <c r="D24" s="39" t="s">
        <v>41</v>
      </c>
      <c r="E24" s="28">
        <v>4.0999999999999996</v>
      </c>
      <c r="F24" s="69">
        <v>35</v>
      </c>
      <c r="G24" s="29">
        <f t="shared" si="1"/>
        <v>143.5</v>
      </c>
      <c r="H24" s="79"/>
      <c r="I24" s="38"/>
    </row>
    <row r="25" spans="1:9" ht="30">
      <c r="A25" s="26" t="s">
        <v>129</v>
      </c>
      <c r="B25" s="27" t="s">
        <v>48</v>
      </c>
      <c r="C25" s="30" t="s">
        <v>51</v>
      </c>
      <c r="D25" s="39" t="s">
        <v>41</v>
      </c>
      <c r="E25" s="28">
        <v>0.8</v>
      </c>
      <c r="F25" s="69">
        <v>35</v>
      </c>
      <c r="G25" s="29">
        <f t="shared" si="1"/>
        <v>28</v>
      </c>
      <c r="H25" s="79"/>
      <c r="I25" s="38"/>
    </row>
    <row r="26" spans="1:9" ht="30">
      <c r="A26" s="26" t="s">
        <v>129</v>
      </c>
      <c r="B26" s="27" t="s">
        <v>50</v>
      </c>
      <c r="C26" s="30" t="s">
        <v>123</v>
      </c>
      <c r="D26" s="39" t="s">
        <v>41</v>
      </c>
      <c r="E26" s="28">
        <v>56</v>
      </c>
      <c r="F26" s="69">
        <v>35</v>
      </c>
      <c r="G26" s="29">
        <f t="shared" si="1"/>
        <v>1960</v>
      </c>
      <c r="H26" s="79"/>
      <c r="I26" s="38"/>
    </row>
    <row r="27" spans="1:9" ht="30">
      <c r="A27" s="26" t="s">
        <v>129</v>
      </c>
      <c r="B27" s="27" t="s">
        <v>52</v>
      </c>
      <c r="C27" s="30" t="s">
        <v>124</v>
      </c>
      <c r="D27" s="39" t="s">
        <v>33</v>
      </c>
      <c r="E27" s="28">
        <v>42</v>
      </c>
      <c r="F27" s="69">
        <v>43</v>
      </c>
      <c r="G27" s="29">
        <f t="shared" si="1"/>
        <v>1806</v>
      </c>
      <c r="H27" s="79"/>
      <c r="I27" s="38"/>
    </row>
    <row r="28" spans="1:9" ht="30">
      <c r="A28" s="26" t="s">
        <v>129</v>
      </c>
      <c r="B28" s="27" t="s">
        <v>54</v>
      </c>
      <c r="C28" s="30" t="s">
        <v>59</v>
      </c>
      <c r="D28" s="39" t="s">
        <v>33</v>
      </c>
      <c r="E28" s="28">
        <v>43</v>
      </c>
      <c r="F28" s="69">
        <v>16</v>
      </c>
      <c r="G28" s="29">
        <f t="shared" si="1"/>
        <v>688</v>
      </c>
      <c r="H28" s="79"/>
      <c r="I28" s="38"/>
    </row>
    <row r="29" spans="1:9" ht="30">
      <c r="A29" s="26" t="s">
        <v>130</v>
      </c>
      <c r="B29" s="27" t="s">
        <v>95</v>
      </c>
      <c r="C29" s="30" t="s">
        <v>47</v>
      </c>
      <c r="D29" s="39" t="s">
        <v>41</v>
      </c>
      <c r="E29" s="28">
        <v>12.1</v>
      </c>
      <c r="F29" s="69">
        <v>3</v>
      </c>
      <c r="G29" s="29">
        <f t="shared" si="1"/>
        <v>36.299999999999997</v>
      </c>
      <c r="H29" s="80"/>
      <c r="I29" s="60"/>
    </row>
    <row r="30" spans="1:9" ht="30">
      <c r="A30" s="26" t="s">
        <v>130</v>
      </c>
      <c r="B30" s="27" t="s">
        <v>96</v>
      </c>
      <c r="C30" s="30" t="s">
        <v>131</v>
      </c>
      <c r="D30" s="39" t="s">
        <v>41</v>
      </c>
      <c r="E30" s="28">
        <v>3.1</v>
      </c>
      <c r="F30" s="69">
        <v>35</v>
      </c>
      <c r="G30" s="29">
        <f t="shared" si="1"/>
        <v>108.5</v>
      </c>
      <c r="H30" s="80"/>
      <c r="I30" s="60"/>
    </row>
    <row r="31" spans="1:9" ht="30">
      <c r="A31" s="26" t="s">
        <v>130</v>
      </c>
      <c r="B31" s="27" t="s">
        <v>97</v>
      </c>
      <c r="C31" s="30" t="s">
        <v>132</v>
      </c>
      <c r="D31" s="39" t="s">
        <v>41</v>
      </c>
      <c r="E31" s="28">
        <v>6.2</v>
      </c>
      <c r="F31" s="69">
        <v>30</v>
      </c>
      <c r="G31" s="29">
        <f t="shared" si="1"/>
        <v>186</v>
      </c>
      <c r="H31" s="80"/>
      <c r="I31" s="60"/>
    </row>
    <row r="32" spans="1:9" ht="30">
      <c r="A32" s="26" t="s">
        <v>130</v>
      </c>
      <c r="B32" s="27" t="s">
        <v>98</v>
      </c>
      <c r="C32" s="30" t="s">
        <v>49</v>
      </c>
      <c r="D32" s="39" t="s">
        <v>41</v>
      </c>
      <c r="E32" s="28">
        <v>2.4</v>
      </c>
      <c r="F32" s="69">
        <v>35</v>
      </c>
      <c r="G32" s="29">
        <f t="shared" si="1"/>
        <v>84</v>
      </c>
      <c r="H32" s="80"/>
      <c r="I32" s="60"/>
    </row>
    <row r="33" spans="1:9" ht="30">
      <c r="A33" s="26" t="s">
        <v>130</v>
      </c>
      <c r="B33" s="27" t="s">
        <v>99</v>
      </c>
      <c r="C33" s="30" t="s">
        <v>51</v>
      </c>
      <c r="D33" s="39" t="s">
        <v>41</v>
      </c>
      <c r="E33" s="28">
        <v>0.4</v>
      </c>
      <c r="F33" s="69">
        <v>35</v>
      </c>
      <c r="G33" s="29">
        <f t="shared" si="1"/>
        <v>14</v>
      </c>
      <c r="H33" s="80"/>
      <c r="I33" s="60"/>
    </row>
    <row r="34" spans="1:9" ht="30">
      <c r="A34" s="26" t="s">
        <v>130</v>
      </c>
      <c r="B34" s="27" t="s">
        <v>125</v>
      </c>
      <c r="C34" s="30" t="s">
        <v>124</v>
      </c>
      <c r="D34" s="39" t="s">
        <v>33</v>
      </c>
      <c r="E34" s="28">
        <v>8</v>
      </c>
      <c r="F34" s="69">
        <v>43</v>
      </c>
      <c r="G34" s="29">
        <f t="shared" si="1"/>
        <v>344</v>
      </c>
      <c r="H34" s="80"/>
      <c r="I34" s="60"/>
    </row>
    <row r="35" spans="1:9" ht="29.25" customHeight="1">
      <c r="A35" s="26" t="s">
        <v>130</v>
      </c>
      <c r="B35" s="27" t="s">
        <v>126</v>
      </c>
      <c r="C35" s="30" t="s">
        <v>59</v>
      </c>
      <c r="D35" s="39" t="s">
        <v>33</v>
      </c>
      <c r="E35" s="28">
        <v>8</v>
      </c>
      <c r="F35" s="69">
        <v>16</v>
      </c>
      <c r="G35" s="29">
        <f t="shared" si="1"/>
        <v>128</v>
      </c>
      <c r="H35" s="79"/>
      <c r="I35" s="38"/>
    </row>
    <row r="36" spans="1:9" ht="43.5" thickBot="1">
      <c r="A36" s="55"/>
      <c r="B36" s="56"/>
      <c r="C36" s="55"/>
      <c r="D36" s="56"/>
      <c r="E36" s="56"/>
      <c r="F36" s="57" t="s">
        <v>134</v>
      </c>
      <c r="G36" s="58">
        <f>SUM(G23:G35)</f>
        <v>5709</v>
      </c>
      <c r="H36" s="59"/>
      <c r="I36" s="60"/>
    </row>
    <row r="37" spans="1:9">
      <c r="A37" s="55"/>
      <c r="B37" s="56"/>
      <c r="C37" s="55"/>
      <c r="D37" s="56"/>
      <c r="E37" s="56"/>
      <c r="F37" s="65"/>
      <c r="G37" s="64"/>
    </row>
    <row r="38" spans="1:9">
      <c r="A38" s="55"/>
      <c r="B38" s="56"/>
      <c r="C38" s="55"/>
      <c r="D38" s="56"/>
      <c r="E38" s="56"/>
      <c r="F38" s="65"/>
      <c r="G38" s="64"/>
    </row>
    <row r="39" spans="1:9" ht="15.75" thickBot="1">
      <c r="A39" s="55"/>
      <c r="B39" s="56"/>
      <c r="C39" s="55"/>
      <c r="D39" s="56"/>
      <c r="E39" s="56"/>
      <c r="F39" s="65"/>
      <c r="G39" s="64"/>
    </row>
    <row r="40" spans="1:9">
      <c r="A40" s="187" t="s">
        <v>135</v>
      </c>
      <c r="B40" s="188"/>
      <c r="C40" s="188"/>
      <c r="D40" s="188"/>
      <c r="E40" s="188"/>
      <c r="F40" s="188"/>
      <c r="G40" s="189"/>
    </row>
    <row r="41" spans="1:9" ht="43.5" thickBot="1">
      <c r="A41" s="12" t="s">
        <v>27</v>
      </c>
      <c r="B41" s="13" t="s">
        <v>28</v>
      </c>
      <c r="C41" s="14" t="s">
        <v>29</v>
      </c>
      <c r="D41" s="14" t="s">
        <v>30</v>
      </c>
      <c r="E41" s="15" t="s">
        <v>31</v>
      </c>
      <c r="F41" s="73" t="s">
        <v>315</v>
      </c>
      <c r="G41" s="17" t="s">
        <v>32</v>
      </c>
    </row>
    <row r="42" spans="1:9" ht="45">
      <c r="A42" s="20" t="s">
        <v>136</v>
      </c>
      <c r="B42" s="21" t="s">
        <v>40</v>
      </c>
      <c r="C42" s="22" t="s">
        <v>94</v>
      </c>
      <c r="D42" s="35" t="s">
        <v>33</v>
      </c>
      <c r="E42" s="174">
        <v>30.8</v>
      </c>
      <c r="F42" s="72">
        <v>80</v>
      </c>
      <c r="G42" s="25">
        <f t="shared" ref="G42:G54" si="2">ROUND((E42*F42),2)</f>
        <v>2464</v>
      </c>
      <c r="H42" s="79"/>
      <c r="I42" s="38"/>
    </row>
    <row r="43" spans="1:9" ht="30">
      <c r="A43" s="26" t="s">
        <v>137</v>
      </c>
      <c r="B43" s="27" t="s">
        <v>46</v>
      </c>
      <c r="C43" s="30" t="s">
        <v>47</v>
      </c>
      <c r="D43" s="39" t="s">
        <v>41</v>
      </c>
      <c r="E43" s="28">
        <v>13.5</v>
      </c>
      <c r="F43" s="69">
        <v>3</v>
      </c>
      <c r="G43" s="29">
        <f t="shared" si="2"/>
        <v>40.5</v>
      </c>
    </row>
    <row r="44" spans="1:9" ht="30">
      <c r="A44" s="26" t="s">
        <v>137</v>
      </c>
      <c r="B44" s="27" t="s">
        <v>48</v>
      </c>
      <c r="C44" s="30" t="s">
        <v>104</v>
      </c>
      <c r="D44" s="39" t="s">
        <v>41</v>
      </c>
      <c r="E44" s="28">
        <v>9.6</v>
      </c>
      <c r="F44" s="69">
        <v>30</v>
      </c>
      <c r="G44" s="29">
        <f t="shared" si="2"/>
        <v>288</v>
      </c>
    </row>
    <row r="45" spans="1:9" ht="30">
      <c r="A45" s="26" t="s">
        <v>137</v>
      </c>
      <c r="B45" s="27" t="s">
        <v>50</v>
      </c>
      <c r="C45" s="30" t="s">
        <v>49</v>
      </c>
      <c r="D45" s="39" t="s">
        <v>41</v>
      </c>
      <c r="E45" s="28">
        <v>2.4</v>
      </c>
      <c r="F45" s="69">
        <v>35</v>
      </c>
      <c r="G45" s="29">
        <f t="shared" si="2"/>
        <v>84</v>
      </c>
    </row>
    <row r="46" spans="1:9" ht="30">
      <c r="A46" s="26" t="s">
        <v>137</v>
      </c>
      <c r="B46" s="27" t="s">
        <v>52</v>
      </c>
      <c r="C46" s="30" t="s">
        <v>51</v>
      </c>
      <c r="D46" s="39" t="s">
        <v>41</v>
      </c>
      <c r="E46" s="28">
        <v>1.5</v>
      </c>
      <c r="F46" s="69">
        <v>35</v>
      </c>
      <c r="G46" s="29">
        <f t="shared" si="2"/>
        <v>52.5</v>
      </c>
    </row>
    <row r="47" spans="1:9" ht="30">
      <c r="A47" s="26" t="s">
        <v>137</v>
      </c>
      <c r="B47" s="27" t="s">
        <v>54</v>
      </c>
      <c r="C47" s="30" t="s">
        <v>124</v>
      </c>
      <c r="D47" s="39" t="s">
        <v>33</v>
      </c>
      <c r="E47" s="28">
        <v>7.7</v>
      </c>
      <c r="F47" s="69">
        <v>43</v>
      </c>
      <c r="G47" s="29">
        <f t="shared" si="2"/>
        <v>331.1</v>
      </c>
    </row>
    <row r="48" spans="1:9" ht="30.75" thickBot="1">
      <c r="A48" s="26" t="s">
        <v>137</v>
      </c>
      <c r="B48" s="27" t="s">
        <v>56</v>
      </c>
      <c r="C48" s="30" t="s">
        <v>59</v>
      </c>
      <c r="D48" s="39" t="s">
        <v>33</v>
      </c>
      <c r="E48" s="28">
        <v>6.8</v>
      </c>
      <c r="F48" s="74">
        <v>16</v>
      </c>
      <c r="G48" s="29">
        <f t="shared" si="2"/>
        <v>108.8</v>
      </c>
    </row>
    <row r="49" spans="1:9" ht="30">
      <c r="A49" s="20" t="s">
        <v>130</v>
      </c>
      <c r="B49" s="21" t="s">
        <v>93</v>
      </c>
      <c r="C49" s="22" t="s">
        <v>47</v>
      </c>
      <c r="D49" s="35" t="s">
        <v>41</v>
      </c>
      <c r="E49" s="23">
        <v>16.5</v>
      </c>
      <c r="F49" s="72">
        <v>3</v>
      </c>
      <c r="G49" s="25">
        <f t="shared" si="2"/>
        <v>49.5</v>
      </c>
      <c r="H49" s="79"/>
      <c r="I49" s="38"/>
    </row>
    <row r="50" spans="1:9" ht="30">
      <c r="A50" s="26" t="s">
        <v>130</v>
      </c>
      <c r="B50" s="27" t="s">
        <v>95</v>
      </c>
      <c r="C50" s="30" t="s">
        <v>104</v>
      </c>
      <c r="D50" s="39" t="s">
        <v>41</v>
      </c>
      <c r="E50" s="28">
        <v>9.3000000000000007</v>
      </c>
      <c r="F50" s="69">
        <v>35</v>
      </c>
      <c r="G50" s="29">
        <f t="shared" si="2"/>
        <v>325.5</v>
      </c>
      <c r="H50" s="79"/>
      <c r="I50" s="38"/>
    </row>
    <row r="51" spans="1:9" ht="30">
      <c r="A51" s="26" t="s">
        <v>130</v>
      </c>
      <c r="B51" s="27" t="s">
        <v>96</v>
      </c>
      <c r="C51" s="30" t="s">
        <v>131</v>
      </c>
      <c r="D51" s="39" t="s">
        <v>41</v>
      </c>
      <c r="E51" s="28">
        <v>3</v>
      </c>
      <c r="F51" s="69">
        <v>35</v>
      </c>
      <c r="G51" s="29">
        <f t="shared" si="2"/>
        <v>105</v>
      </c>
      <c r="H51" s="79"/>
      <c r="I51" s="38"/>
    </row>
    <row r="52" spans="1:9" ht="30">
      <c r="A52" s="26" t="s">
        <v>130</v>
      </c>
      <c r="B52" s="27" t="s">
        <v>97</v>
      </c>
      <c r="C52" s="30" t="s">
        <v>49</v>
      </c>
      <c r="D52" s="39" t="s">
        <v>41</v>
      </c>
      <c r="E52" s="28">
        <v>2.4</v>
      </c>
      <c r="F52" s="69">
        <v>35</v>
      </c>
      <c r="G52" s="29">
        <f t="shared" si="2"/>
        <v>84</v>
      </c>
      <c r="H52" s="79"/>
      <c r="I52" s="38"/>
    </row>
    <row r="53" spans="1:9" ht="30">
      <c r="A53" s="26" t="s">
        <v>130</v>
      </c>
      <c r="B53" s="27" t="s">
        <v>98</v>
      </c>
      <c r="C53" s="30" t="s">
        <v>51</v>
      </c>
      <c r="D53" s="39" t="s">
        <v>41</v>
      </c>
      <c r="E53" s="28">
        <v>1.8</v>
      </c>
      <c r="F53" s="69">
        <v>35</v>
      </c>
      <c r="G53" s="29">
        <f t="shared" si="2"/>
        <v>63</v>
      </c>
      <c r="H53" s="79"/>
      <c r="I53" s="38"/>
    </row>
    <row r="54" spans="1:9" ht="30.75" thickBot="1">
      <c r="A54" s="26" t="s">
        <v>130</v>
      </c>
      <c r="B54" s="27" t="s">
        <v>99</v>
      </c>
      <c r="C54" s="30" t="s">
        <v>124</v>
      </c>
      <c r="D54" s="39" t="s">
        <v>33</v>
      </c>
      <c r="E54" s="28">
        <v>7.7</v>
      </c>
      <c r="F54" s="74">
        <v>43</v>
      </c>
      <c r="G54" s="29">
        <f t="shared" si="2"/>
        <v>331.1</v>
      </c>
      <c r="H54" s="79"/>
      <c r="I54" s="38"/>
    </row>
    <row r="55" spans="1:9" ht="43.5" thickBot="1">
      <c r="A55" s="55"/>
      <c r="B55" s="56"/>
      <c r="C55" s="55"/>
      <c r="D55" s="56"/>
      <c r="E55" s="56"/>
      <c r="F55" s="57" t="s">
        <v>139</v>
      </c>
      <c r="G55" s="82">
        <f>SUM(G42:G54)</f>
        <v>4327</v>
      </c>
      <c r="H55" s="59"/>
      <c r="I55" s="60"/>
    </row>
  </sheetData>
  <mergeCells count="4">
    <mergeCell ref="A6:G6"/>
    <mergeCell ref="A8:G8"/>
    <mergeCell ref="A21:G21"/>
    <mergeCell ref="A40:G40"/>
  </mergeCells>
  <pageMargins left="0.7" right="0.7" top="0.75" bottom="0.75" header="0.3" footer="0.3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513C-5BA3-498F-9AAF-118F8F87AC41}">
  <sheetPr>
    <pageSetUpPr fitToPage="1"/>
  </sheetPr>
  <dimension ref="A1:G37"/>
  <sheetViews>
    <sheetView topLeftCell="A43" workbookViewId="0">
      <selection activeCell="I42" sqref="I42"/>
    </sheetView>
  </sheetViews>
  <sheetFormatPr defaultColWidth="9.28515625" defaultRowHeight="15"/>
  <cols>
    <col min="1" max="1" width="39.5703125" customWidth="1"/>
    <col min="2" max="2" width="10.5703125" customWidth="1"/>
    <col min="3" max="3" width="71.5703125" customWidth="1"/>
    <col min="5" max="5" width="16.42578125" customWidth="1"/>
    <col min="6" max="6" width="20.5703125" customWidth="1"/>
    <col min="7" max="7" width="14.5703125" customWidth="1"/>
  </cols>
  <sheetData>
    <row r="1" spans="1:7" ht="15.75">
      <c r="A1" s="182" t="s">
        <v>311</v>
      </c>
    </row>
    <row r="2" spans="1:7" ht="15.75">
      <c r="A2" s="182" t="s">
        <v>312</v>
      </c>
    </row>
    <row r="3" spans="1:7" ht="15.75">
      <c r="A3" s="182" t="s">
        <v>313</v>
      </c>
    </row>
    <row r="4" spans="1:7" ht="15.75">
      <c r="A4" s="182" t="s">
        <v>314</v>
      </c>
    </row>
    <row r="5" spans="1:7" ht="15.75">
      <c r="A5" s="182"/>
    </row>
    <row r="6" spans="1:7" ht="15.75" customHeight="1">
      <c r="A6" s="186" t="s">
        <v>0</v>
      </c>
      <c r="B6" s="186"/>
      <c r="C6" s="186"/>
      <c r="D6" s="186"/>
      <c r="E6" s="186"/>
      <c r="F6" s="186"/>
      <c r="G6" s="186"/>
    </row>
    <row r="7" spans="1:7" ht="15" customHeight="1">
      <c r="A7" s="186"/>
      <c r="B7" s="186"/>
      <c r="C7" s="186"/>
      <c r="D7" s="186"/>
      <c r="E7" s="186"/>
      <c r="F7" s="186"/>
      <c r="G7" s="186"/>
    </row>
    <row r="8" spans="1:7" ht="15.75" thickBot="1"/>
    <row r="9" spans="1:7" s="9" customFormat="1" ht="21.75" customHeight="1">
      <c r="A9" s="187" t="s">
        <v>140</v>
      </c>
      <c r="B9" s="188"/>
      <c r="C9" s="188"/>
      <c r="D9" s="188"/>
      <c r="E9" s="188"/>
      <c r="F9" s="188"/>
      <c r="G9" s="189"/>
    </row>
    <row r="10" spans="1:7" s="9" customFormat="1" ht="45.6" customHeight="1" thickBot="1">
      <c r="A10" s="83" t="s">
        <v>27</v>
      </c>
      <c r="B10" s="84" t="s">
        <v>28</v>
      </c>
      <c r="C10" s="85" t="s">
        <v>29</v>
      </c>
      <c r="D10" s="85" t="s">
        <v>30</v>
      </c>
      <c r="E10" s="86" t="s">
        <v>31</v>
      </c>
      <c r="F10" s="73" t="s">
        <v>315</v>
      </c>
      <c r="G10" s="87" t="s">
        <v>32</v>
      </c>
    </row>
    <row r="11" spans="1:7" s="9" customFormat="1" ht="28.5" customHeight="1" thickBot="1">
      <c r="A11" s="70" t="s">
        <v>141</v>
      </c>
      <c r="B11" s="71" t="s">
        <v>116</v>
      </c>
      <c r="C11" s="76" t="s">
        <v>142</v>
      </c>
      <c r="D11" s="93" t="s">
        <v>35</v>
      </c>
      <c r="E11" s="94">
        <v>0.04</v>
      </c>
      <c r="F11" s="24">
        <v>300</v>
      </c>
      <c r="G11" s="77">
        <f t="shared" ref="G11:G20" si="0">ROUND((E11*F11),2)</f>
        <v>12</v>
      </c>
    </row>
    <row r="12" spans="1:7" s="9" customFormat="1" ht="28.5" customHeight="1" thickBot="1">
      <c r="A12" s="26" t="s">
        <v>141</v>
      </c>
      <c r="B12" s="88" t="s">
        <v>117</v>
      </c>
      <c r="C12" s="30" t="s">
        <v>143</v>
      </c>
      <c r="D12" s="95" t="s">
        <v>144</v>
      </c>
      <c r="E12" s="89">
        <v>0.06</v>
      </c>
      <c r="F12" s="24">
        <v>200</v>
      </c>
      <c r="G12" s="29">
        <f t="shared" si="0"/>
        <v>12</v>
      </c>
    </row>
    <row r="13" spans="1:7" s="9" customFormat="1" ht="28.5" customHeight="1" thickBot="1">
      <c r="A13" s="26" t="s">
        <v>141</v>
      </c>
      <c r="B13" s="88" t="s">
        <v>118</v>
      </c>
      <c r="C13" s="90" t="s">
        <v>69</v>
      </c>
      <c r="D13" s="95" t="s">
        <v>144</v>
      </c>
      <c r="E13" s="89">
        <v>0.26</v>
      </c>
      <c r="F13" s="24">
        <v>200</v>
      </c>
      <c r="G13" s="29">
        <f t="shared" si="0"/>
        <v>52</v>
      </c>
    </row>
    <row r="14" spans="1:7" s="9" customFormat="1" ht="28.5" customHeight="1" thickBot="1">
      <c r="A14" s="40" t="s">
        <v>141</v>
      </c>
      <c r="B14" s="91" t="s">
        <v>119</v>
      </c>
      <c r="C14" s="42" t="s">
        <v>145</v>
      </c>
      <c r="D14" s="95" t="s">
        <v>144</v>
      </c>
      <c r="E14" s="92">
        <v>0.3</v>
      </c>
      <c r="F14" s="24">
        <v>200</v>
      </c>
      <c r="G14" s="44">
        <f t="shared" si="0"/>
        <v>60</v>
      </c>
    </row>
    <row r="15" spans="1:7" s="38" customFormat="1" ht="36" customHeight="1" thickBot="1">
      <c r="A15" s="70" t="s">
        <v>147</v>
      </c>
      <c r="B15" s="71" t="s">
        <v>61</v>
      </c>
      <c r="C15" s="76" t="s">
        <v>148</v>
      </c>
      <c r="D15" s="93" t="s">
        <v>33</v>
      </c>
      <c r="E15" s="96">
        <v>4</v>
      </c>
      <c r="F15" s="24">
        <v>10</v>
      </c>
      <c r="G15" s="29">
        <f t="shared" si="0"/>
        <v>40</v>
      </c>
    </row>
    <row r="16" spans="1:7" s="38" customFormat="1" ht="36" customHeight="1" thickBot="1">
      <c r="A16" s="26" t="s">
        <v>147</v>
      </c>
      <c r="B16" s="88" t="s">
        <v>62</v>
      </c>
      <c r="C16" s="30" t="s">
        <v>149</v>
      </c>
      <c r="D16" s="95" t="s">
        <v>35</v>
      </c>
      <c r="E16" s="89">
        <v>0.02</v>
      </c>
      <c r="F16" s="24">
        <v>200</v>
      </c>
      <c r="G16" s="29">
        <f t="shared" si="0"/>
        <v>4</v>
      </c>
    </row>
    <row r="17" spans="1:7" s="38" customFormat="1" ht="36" customHeight="1" thickBot="1">
      <c r="A17" s="26" t="s">
        <v>147</v>
      </c>
      <c r="B17" s="88" t="s">
        <v>150</v>
      </c>
      <c r="C17" s="30" t="s">
        <v>151</v>
      </c>
      <c r="D17" s="95" t="s">
        <v>146</v>
      </c>
      <c r="E17" s="89">
        <v>1</v>
      </c>
      <c r="F17" s="24">
        <v>60</v>
      </c>
      <c r="G17" s="29">
        <f t="shared" si="0"/>
        <v>60</v>
      </c>
    </row>
    <row r="18" spans="1:7" s="38" customFormat="1" ht="36" customHeight="1" thickBot="1">
      <c r="A18" s="26" t="s">
        <v>147</v>
      </c>
      <c r="B18" s="88" t="s">
        <v>152</v>
      </c>
      <c r="C18" s="30" t="s">
        <v>153</v>
      </c>
      <c r="D18" s="95" t="s">
        <v>146</v>
      </c>
      <c r="E18" s="89">
        <v>1</v>
      </c>
      <c r="F18" s="24">
        <v>60</v>
      </c>
      <c r="G18" s="29">
        <f t="shared" si="0"/>
        <v>60</v>
      </c>
    </row>
    <row r="19" spans="1:7" s="38" customFormat="1" ht="36" customHeight="1" thickBot="1">
      <c r="A19" s="26" t="s">
        <v>147</v>
      </c>
      <c r="B19" s="88" t="s">
        <v>154</v>
      </c>
      <c r="C19" s="90" t="s">
        <v>155</v>
      </c>
      <c r="D19" s="95" t="s">
        <v>146</v>
      </c>
      <c r="E19" s="89">
        <v>1</v>
      </c>
      <c r="F19" s="24">
        <v>100</v>
      </c>
      <c r="G19" s="29">
        <f t="shared" si="0"/>
        <v>100</v>
      </c>
    </row>
    <row r="20" spans="1:7" s="38" customFormat="1" ht="36" customHeight="1" thickBot="1">
      <c r="A20" s="40" t="s">
        <v>147</v>
      </c>
      <c r="B20" s="91" t="s">
        <v>113</v>
      </c>
      <c r="C20" s="42" t="s">
        <v>156</v>
      </c>
      <c r="D20" s="97" t="s">
        <v>146</v>
      </c>
      <c r="E20" s="92">
        <v>1</v>
      </c>
      <c r="F20" s="24">
        <v>60</v>
      </c>
      <c r="G20" s="44">
        <f t="shared" si="0"/>
        <v>60</v>
      </c>
    </row>
    <row r="21" spans="1:7" s="9" customFormat="1" ht="44.25" customHeight="1" thickBot="1">
      <c r="A21" s="55"/>
      <c r="B21" s="56"/>
      <c r="C21" s="55"/>
      <c r="D21" s="56"/>
      <c r="E21" s="56"/>
      <c r="F21" s="81" t="s">
        <v>157</v>
      </c>
      <c r="G21" s="82">
        <f>SUM(G11:G20)</f>
        <v>460</v>
      </c>
    </row>
    <row r="25" spans="1:7" ht="15.75" thickBot="1"/>
    <row r="26" spans="1:7">
      <c r="A26" s="187" t="s">
        <v>158</v>
      </c>
      <c r="B26" s="188"/>
      <c r="C26" s="188"/>
      <c r="D26" s="188"/>
      <c r="E26" s="188"/>
      <c r="F26" s="188"/>
      <c r="G26" s="189"/>
    </row>
    <row r="27" spans="1:7" ht="48" customHeight="1" thickBot="1">
      <c r="A27" s="83" t="s">
        <v>27</v>
      </c>
      <c r="B27" s="84" t="s">
        <v>28</v>
      </c>
      <c r="C27" s="85" t="s">
        <v>29</v>
      </c>
      <c r="D27" s="85" t="s">
        <v>30</v>
      </c>
      <c r="E27" s="86" t="s">
        <v>31</v>
      </c>
      <c r="F27" s="73" t="s">
        <v>315</v>
      </c>
      <c r="G27" s="87" t="s">
        <v>32</v>
      </c>
    </row>
    <row r="28" spans="1:7" ht="34.5" customHeight="1" thickBot="1">
      <c r="A28" s="70" t="s">
        <v>115</v>
      </c>
      <c r="B28" s="71" t="s">
        <v>116</v>
      </c>
      <c r="C28" s="76" t="s">
        <v>159</v>
      </c>
      <c r="D28" s="95" t="s">
        <v>146</v>
      </c>
      <c r="E28" s="94" t="s">
        <v>160</v>
      </c>
      <c r="F28" s="24">
        <v>35</v>
      </c>
      <c r="G28" s="77">
        <f t="shared" ref="G28:G36" si="1">ROUND((E28*F28),2)</f>
        <v>140</v>
      </c>
    </row>
    <row r="29" spans="1:7" ht="36.75" customHeight="1" thickBot="1">
      <c r="A29" s="26" t="s">
        <v>115</v>
      </c>
      <c r="B29" s="88" t="s">
        <v>117</v>
      </c>
      <c r="C29" s="30" t="s">
        <v>143</v>
      </c>
      <c r="D29" s="95" t="s">
        <v>144</v>
      </c>
      <c r="E29" s="89">
        <v>0.2</v>
      </c>
      <c r="F29" s="24">
        <v>100</v>
      </c>
      <c r="G29" s="29">
        <f t="shared" si="1"/>
        <v>20</v>
      </c>
    </row>
    <row r="30" spans="1:7" ht="30.75" thickBot="1">
      <c r="A30" s="26" t="s">
        <v>115</v>
      </c>
      <c r="B30" s="88" t="s">
        <v>118</v>
      </c>
      <c r="C30" s="90" t="s">
        <v>69</v>
      </c>
      <c r="D30" s="95" t="s">
        <v>144</v>
      </c>
      <c r="E30" s="89">
        <v>0.6</v>
      </c>
      <c r="F30" s="24">
        <v>100</v>
      </c>
      <c r="G30" s="29">
        <f t="shared" si="1"/>
        <v>60</v>
      </c>
    </row>
    <row r="31" spans="1:7" ht="30.75" thickBot="1">
      <c r="A31" s="40" t="s">
        <v>115</v>
      </c>
      <c r="B31" s="91" t="s">
        <v>119</v>
      </c>
      <c r="C31" s="42" t="s">
        <v>145</v>
      </c>
      <c r="D31" s="95" t="s">
        <v>144</v>
      </c>
      <c r="E31" s="92">
        <v>1.2</v>
      </c>
      <c r="F31" s="24">
        <v>80</v>
      </c>
      <c r="G31" s="44">
        <f t="shared" si="1"/>
        <v>96</v>
      </c>
    </row>
    <row r="32" spans="1:7" ht="21" customHeight="1" thickBot="1">
      <c r="A32" s="70" t="s">
        <v>80</v>
      </c>
      <c r="B32" s="21" t="s">
        <v>61</v>
      </c>
      <c r="C32" s="76" t="s">
        <v>161</v>
      </c>
      <c r="D32" s="95" t="s">
        <v>146</v>
      </c>
      <c r="E32" s="96">
        <v>4</v>
      </c>
      <c r="F32" s="24">
        <v>5</v>
      </c>
      <c r="G32" s="29">
        <f t="shared" si="1"/>
        <v>20</v>
      </c>
    </row>
    <row r="33" spans="1:7" ht="22.5" customHeight="1" thickBot="1">
      <c r="A33" s="26" t="s">
        <v>80</v>
      </c>
      <c r="B33" s="88" t="s">
        <v>62</v>
      </c>
      <c r="C33" s="30" t="s">
        <v>82</v>
      </c>
      <c r="D33" s="95" t="s">
        <v>144</v>
      </c>
      <c r="E33" s="89">
        <v>2</v>
      </c>
      <c r="F33" s="24">
        <v>40</v>
      </c>
      <c r="G33" s="29">
        <f t="shared" si="1"/>
        <v>80</v>
      </c>
    </row>
    <row r="34" spans="1:7" ht="20.25" customHeight="1" thickBot="1">
      <c r="A34" s="26" t="s">
        <v>80</v>
      </c>
      <c r="B34" s="88" t="s">
        <v>150</v>
      </c>
      <c r="C34" s="30" t="s">
        <v>84</v>
      </c>
      <c r="D34" s="95" t="s">
        <v>146</v>
      </c>
      <c r="E34" s="89">
        <v>0.2</v>
      </c>
      <c r="F34" s="24">
        <v>80</v>
      </c>
      <c r="G34" s="29">
        <f t="shared" si="1"/>
        <v>16</v>
      </c>
    </row>
    <row r="35" spans="1:7" ht="21.75" customHeight="1" thickBot="1">
      <c r="A35" s="26" t="s">
        <v>80</v>
      </c>
      <c r="B35" s="88" t="s">
        <v>152</v>
      </c>
      <c r="C35" s="30" t="s">
        <v>86</v>
      </c>
      <c r="D35" s="95" t="s">
        <v>146</v>
      </c>
      <c r="E35" s="89">
        <v>0.6</v>
      </c>
      <c r="F35" s="24">
        <v>80</v>
      </c>
      <c r="G35" s="29">
        <f t="shared" si="1"/>
        <v>48</v>
      </c>
    </row>
    <row r="36" spans="1:7" ht="18.75" thickBot="1">
      <c r="A36" s="40" t="s">
        <v>80</v>
      </c>
      <c r="B36" s="91" t="s">
        <v>154</v>
      </c>
      <c r="C36" s="42" t="s">
        <v>88</v>
      </c>
      <c r="D36" s="97" t="s">
        <v>146</v>
      </c>
      <c r="E36" s="92">
        <v>1.2</v>
      </c>
      <c r="F36" s="24">
        <v>80</v>
      </c>
      <c r="G36" s="44">
        <f t="shared" si="1"/>
        <v>96</v>
      </c>
    </row>
    <row r="37" spans="1:7" ht="43.5" thickBot="1">
      <c r="A37" s="55"/>
      <c r="B37" s="56"/>
      <c r="C37" s="55"/>
      <c r="D37" s="56"/>
      <c r="E37" s="56"/>
      <c r="F37" s="81" t="s">
        <v>162</v>
      </c>
      <c r="G37" s="82">
        <f>SUM(G28:G36)</f>
        <v>576</v>
      </c>
    </row>
  </sheetData>
  <mergeCells count="3">
    <mergeCell ref="A6:G7"/>
    <mergeCell ref="A9:G9"/>
    <mergeCell ref="A26:G26"/>
  </mergeCells>
  <pageMargins left="0.7" right="0.7" top="0.75" bottom="0.75" header="0.3" footer="0.3"/>
  <pageSetup paperSize="9" scale="4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254E-B363-4912-A2D3-ED7BA3DF1A66}">
  <sheetPr>
    <pageSetUpPr fitToPage="1"/>
  </sheetPr>
  <dimension ref="A1:H15"/>
  <sheetViews>
    <sheetView workbookViewId="0">
      <selection activeCell="F14" sqref="F14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16384" width="9.28515625" style="9"/>
  </cols>
  <sheetData>
    <row r="1" spans="1:8" ht="15.75">
      <c r="A1" s="182" t="s">
        <v>311</v>
      </c>
    </row>
    <row r="2" spans="1:8" ht="15.75">
      <c r="A2" s="182" t="s">
        <v>312</v>
      </c>
    </row>
    <row r="3" spans="1:8" ht="15.75">
      <c r="A3" s="182" t="s">
        <v>313</v>
      </c>
    </row>
    <row r="4" spans="1:8" ht="15.75">
      <c r="A4" s="182" t="s">
        <v>314</v>
      </c>
    </row>
    <row r="5" spans="1:8" ht="15.75">
      <c r="A5" s="182"/>
    </row>
    <row r="6" spans="1:8" ht="15.75">
      <c r="A6" s="186" t="s">
        <v>0</v>
      </c>
      <c r="B6" s="186"/>
      <c r="C6" s="186"/>
      <c r="D6" s="186"/>
      <c r="E6" s="186"/>
      <c r="F6" s="186"/>
      <c r="G6" s="186"/>
    </row>
    <row r="7" spans="1:8">
      <c r="A7" s="10"/>
      <c r="B7" s="10"/>
      <c r="C7" s="10"/>
      <c r="D7" s="10"/>
      <c r="E7" s="11"/>
      <c r="F7" s="10"/>
      <c r="G7" s="10"/>
    </row>
    <row r="8" spans="1:8" ht="15.75" thickBot="1">
      <c r="A8" s="55"/>
      <c r="B8" s="56"/>
      <c r="C8" s="55"/>
      <c r="D8" s="56"/>
      <c r="E8" s="56"/>
      <c r="F8" s="65"/>
      <c r="G8" s="64"/>
    </row>
    <row r="9" spans="1:8">
      <c r="A9" s="187" t="s">
        <v>163</v>
      </c>
      <c r="B9" s="188"/>
      <c r="C9" s="188"/>
      <c r="D9" s="188"/>
      <c r="E9" s="188"/>
      <c r="F9" s="188"/>
      <c r="G9" s="189"/>
      <c r="H9" s="55"/>
    </row>
    <row r="10" spans="1:8" s="66" customFormat="1" ht="45.6" customHeight="1">
      <c r="A10" s="12" t="s">
        <v>27</v>
      </c>
      <c r="B10" s="13" t="s">
        <v>28</v>
      </c>
      <c r="C10" s="13" t="s">
        <v>29</v>
      </c>
      <c r="D10" s="13" t="s">
        <v>30</v>
      </c>
      <c r="E10" s="13" t="s">
        <v>31</v>
      </c>
      <c r="F10" s="16" t="s">
        <v>315</v>
      </c>
      <c r="G10" s="17" t="s">
        <v>32</v>
      </c>
    </row>
    <row r="11" spans="1:8" s="66" customFormat="1" ht="30">
      <c r="A11" s="102" t="s">
        <v>164</v>
      </c>
      <c r="B11" s="45" t="s">
        <v>36</v>
      </c>
      <c r="C11" s="103" t="s">
        <v>47</v>
      </c>
      <c r="D11" s="104" t="s">
        <v>41</v>
      </c>
      <c r="E11" s="105">
        <v>5.5</v>
      </c>
      <c r="F11" s="69">
        <v>4</v>
      </c>
      <c r="G11" s="46">
        <f t="shared" ref="G11:G13" si="0">ROUND((E11*F11),2)</f>
        <v>22</v>
      </c>
    </row>
    <row r="12" spans="1:8" s="66" customFormat="1" ht="30">
      <c r="A12" s="26" t="s">
        <v>164</v>
      </c>
      <c r="B12" s="27" t="s">
        <v>38</v>
      </c>
      <c r="C12" s="98" t="s">
        <v>49</v>
      </c>
      <c r="D12" s="95" t="s">
        <v>41</v>
      </c>
      <c r="E12" s="99">
        <v>4.8</v>
      </c>
      <c r="F12" s="69">
        <v>35</v>
      </c>
      <c r="G12" s="29">
        <f t="shared" si="0"/>
        <v>168</v>
      </c>
    </row>
    <row r="13" spans="1:8" s="66" customFormat="1" ht="30.75" thickBot="1">
      <c r="A13" s="40" t="s">
        <v>164</v>
      </c>
      <c r="B13" s="41" t="s">
        <v>39</v>
      </c>
      <c r="C13" s="100" t="s">
        <v>51</v>
      </c>
      <c r="D13" s="97" t="s">
        <v>41</v>
      </c>
      <c r="E13" s="101">
        <v>0.7</v>
      </c>
      <c r="F13" s="69">
        <v>35</v>
      </c>
      <c r="G13" s="44">
        <f t="shared" si="0"/>
        <v>24.5</v>
      </c>
    </row>
    <row r="14" spans="1:8" s="66" customFormat="1" ht="43.5" thickBot="1">
      <c r="A14" s="55"/>
      <c r="B14" s="56"/>
      <c r="C14" s="55"/>
      <c r="D14" s="56"/>
      <c r="E14" s="56"/>
      <c r="F14" s="57" t="s">
        <v>165</v>
      </c>
      <c r="G14" s="58">
        <f>SUM(G11:G13)</f>
        <v>214.5</v>
      </c>
    </row>
    <row r="15" spans="1:8" s="66" customFormat="1" ht="14.25"/>
  </sheetData>
  <mergeCells count="2">
    <mergeCell ref="A6:G6"/>
    <mergeCell ref="A9:G9"/>
  </mergeCells>
  <pageMargins left="0.7" right="0.7" top="0.75" bottom="0.75" header="0.3" footer="0.3"/>
  <pageSetup paperSize="9" scale="4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A7C5-7395-4ECD-B6A6-B390D583DDB3}">
  <sheetPr>
    <pageSetUpPr fitToPage="1"/>
  </sheetPr>
  <dimension ref="A1:J18"/>
  <sheetViews>
    <sheetView workbookViewId="0">
      <selection activeCell="F16" sqref="F16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1.5703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8" width="21.5703125" style="8" customWidth="1"/>
    <col min="9" max="9" width="16.28515625" style="9" customWidth="1"/>
    <col min="10" max="16384" width="9.28515625" style="9"/>
  </cols>
  <sheetData>
    <row r="1" spans="1:10" ht="15.75">
      <c r="A1" s="182" t="s">
        <v>311</v>
      </c>
    </row>
    <row r="2" spans="1:10" ht="15.75">
      <c r="A2" s="182" t="s">
        <v>312</v>
      </c>
    </row>
    <row r="3" spans="1:10" ht="15.75">
      <c r="A3" s="182" t="s">
        <v>313</v>
      </c>
    </row>
    <row r="4" spans="1:10" ht="15.75">
      <c r="A4" s="182" t="s">
        <v>314</v>
      </c>
    </row>
    <row r="5" spans="1:10" ht="15.75">
      <c r="A5" s="182"/>
    </row>
    <row r="6" spans="1:10" ht="15.75">
      <c r="A6" s="186" t="s">
        <v>0</v>
      </c>
      <c r="B6" s="186"/>
      <c r="C6" s="186"/>
      <c r="D6" s="186"/>
      <c r="E6" s="186"/>
      <c r="F6" s="186"/>
      <c r="G6" s="186"/>
    </row>
    <row r="7" spans="1:10">
      <c r="A7" s="10"/>
      <c r="B7" s="10"/>
      <c r="C7" s="10"/>
      <c r="D7" s="10"/>
      <c r="E7" s="11"/>
      <c r="F7" s="10"/>
      <c r="G7" s="10"/>
    </row>
    <row r="8" spans="1:10" ht="15.75" thickBot="1">
      <c r="A8" s="55"/>
      <c r="B8" s="56"/>
      <c r="C8" s="55"/>
      <c r="D8" s="56"/>
      <c r="E8" s="56"/>
      <c r="F8" s="65"/>
      <c r="G8" s="64"/>
    </row>
    <row r="9" spans="1:10">
      <c r="A9" s="187" t="s">
        <v>166</v>
      </c>
      <c r="B9" s="188"/>
      <c r="C9" s="188"/>
      <c r="D9" s="188"/>
      <c r="E9" s="188"/>
      <c r="F9" s="188"/>
      <c r="G9" s="189"/>
      <c r="J9" s="55"/>
    </row>
    <row r="10" spans="1:10" s="66" customFormat="1" ht="49.15" customHeight="1">
      <c r="A10" s="12" t="s">
        <v>27</v>
      </c>
      <c r="B10" s="13" t="s">
        <v>28</v>
      </c>
      <c r="C10" s="13" t="s">
        <v>29</v>
      </c>
      <c r="D10" s="13" t="s">
        <v>30</v>
      </c>
      <c r="E10" s="13" t="s">
        <v>31</v>
      </c>
      <c r="F10" s="16" t="s">
        <v>315</v>
      </c>
      <c r="G10" s="17" t="s">
        <v>32</v>
      </c>
      <c r="H10" s="18"/>
      <c r="I10" s="19"/>
    </row>
    <row r="11" spans="1:10" s="66" customFormat="1" ht="30">
      <c r="A11" s="26" t="s">
        <v>167</v>
      </c>
      <c r="B11" s="27" t="s">
        <v>46</v>
      </c>
      <c r="C11" s="98" t="s">
        <v>47</v>
      </c>
      <c r="D11" s="95" t="s">
        <v>41</v>
      </c>
      <c r="E11" s="99">
        <v>36.6</v>
      </c>
      <c r="F11" s="69">
        <v>3</v>
      </c>
      <c r="G11" s="29">
        <f t="shared" ref="G11:G16" si="0">ROUND((E11*F11),2)</f>
        <v>109.8</v>
      </c>
      <c r="H11" s="52"/>
      <c r="I11" s="53"/>
    </row>
    <row r="12" spans="1:10" s="66" customFormat="1" ht="30">
      <c r="A12" s="26" t="s">
        <v>167</v>
      </c>
      <c r="B12" s="27" t="s">
        <v>48</v>
      </c>
      <c r="C12" s="98" t="s">
        <v>104</v>
      </c>
      <c r="D12" s="95" t="s">
        <v>41</v>
      </c>
      <c r="E12" s="99">
        <v>25.8</v>
      </c>
      <c r="F12" s="69">
        <v>35</v>
      </c>
      <c r="G12" s="29">
        <f t="shared" si="0"/>
        <v>903</v>
      </c>
      <c r="H12" s="52"/>
      <c r="I12" s="53"/>
    </row>
    <row r="13" spans="1:10" s="66" customFormat="1" ht="30">
      <c r="A13" s="26" t="s">
        <v>167</v>
      </c>
      <c r="B13" s="27" t="s">
        <v>50</v>
      </c>
      <c r="C13" s="98" t="s">
        <v>51</v>
      </c>
      <c r="D13" s="95" t="s">
        <v>41</v>
      </c>
      <c r="E13" s="99">
        <v>3.6</v>
      </c>
      <c r="F13" s="69">
        <v>35</v>
      </c>
      <c r="G13" s="29">
        <f t="shared" si="0"/>
        <v>126</v>
      </c>
      <c r="H13" s="52"/>
      <c r="I13" s="53"/>
    </row>
    <row r="14" spans="1:10" s="66" customFormat="1" ht="30">
      <c r="A14" s="26" t="s">
        <v>167</v>
      </c>
      <c r="B14" s="27" t="s">
        <v>52</v>
      </c>
      <c r="C14" s="98" t="s">
        <v>49</v>
      </c>
      <c r="D14" s="95" t="s">
        <v>41</v>
      </c>
      <c r="E14" s="99">
        <v>7.2</v>
      </c>
      <c r="F14" s="69">
        <v>35</v>
      </c>
      <c r="G14" s="29">
        <f t="shared" si="0"/>
        <v>252</v>
      </c>
      <c r="H14" s="52"/>
      <c r="I14" s="53"/>
    </row>
    <row r="15" spans="1:10" s="66" customFormat="1" ht="30">
      <c r="A15" s="26" t="s">
        <v>167</v>
      </c>
      <c r="B15" s="27" t="s">
        <v>54</v>
      </c>
      <c r="C15" s="98" t="s">
        <v>124</v>
      </c>
      <c r="D15" s="95" t="s">
        <v>33</v>
      </c>
      <c r="E15" s="99">
        <v>13</v>
      </c>
      <c r="F15" s="69">
        <v>43</v>
      </c>
      <c r="G15" s="29">
        <f t="shared" si="0"/>
        <v>559</v>
      </c>
      <c r="H15" s="52"/>
      <c r="I15" s="53"/>
    </row>
    <row r="16" spans="1:10" s="66" customFormat="1" ht="30">
      <c r="A16" s="26" t="s">
        <v>167</v>
      </c>
      <c r="B16" s="27" t="s">
        <v>56</v>
      </c>
      <c r="C16" s="98" t="s">
        <v>59</v>
      </c>
      <c r="D16" s="95" t="s">
        <v>33</v>
      </c>
      <c r="E16" s="99">
        <v>16</v>
      </c>
      <c r="F16" s="69">
        <v>16</v>
      </c>
      <c r="G16" s="29">
        <f t="shared" si="0"/>
        <v>256</v>
      </c>
      <c r="H16" s="52"/>
      <c r="I16" s="53"/>
    </row>
    <row r="17" spans="1:9" s="66" customFormat="1" ht="43.5" thickBot="1">
      <c r="A17" s="55"/>
      <c r="B17" s="56"/>
      <c r="C17" s="55"/>
      <c r="D17" s="56"/>
      <c r="E17" s="56"/>
      <c r="F17" s="57" t="s">
        <v>168</v>
      </c>
      <c r="G17" s="58">
        <f>SUM(G11:G16)</f>
        <v>2205.8000000000002</v>
      </c>
      <c r="H17" s="59"/>
      <c r="I17" s="60"/>
    </row>
    <row r="18" spans="1:9" s="66" customFormat="1" ht="14.25"/>
  </sheetData>
  <mergeCells count="2">
    <mergeCell ref="A6:G6"/>
    <mergeCell ref="A9:G9"/>
  </mergeCells>
  <pageMargins left="0.7" right="0.7" top="0.75" bottom="0.75" header="0.3" footer="0.3"/>
  <pageSetup paperSize="9" scale="4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CB260-8414-46D9-B7B5-13BDEDDEF75E}">
  <sheetPr>
    <pageSetUpPr fitToPage="1"/>
  </sheetPr>
  <dimension ref="A1:G94"/>
  <sheetViews>
    <sheetView topLeftCell="A86" workbookViewId="0">
      <selection activeCell="F91" sqref="F91"/>
    </sheetView>
  </sheetViews>
  <sheetFormatPr defaultColWidth="9.28515625" defaultRowHeight="15"/>
  <cols>
    <col min="1" max="1" width="39.5703125" style="37" customWidth="1"/>
    <col min="2" max="2" width="10.5703125" style="19" customWidth="1"/>
    <col min="3" max="3" width="79.42578125" style="67" customWidth="1"/>
    <col min="4" max="4" width="9.28515625" style="19"/>
    <col min="5" max="5" width="16.42578125" style="19" customWidth="1"/>
    <col min="6" max="6" width="20.5703125" style="68" customWidth="1"/>
    <col min="7" max="7" width="14.5703125" style="19" customWidth="1"/>
    <col min="8" max="16384" width="9.28515625" style="9"/>
  </cols>
  <sheetData>
    <row r="1" spans="1:7" ht="15.75">
      <c r="A1" s="182" t="s">
        <v>311</v>
      </c>
    </row>
    <row r="2" spans="1:7" ht="15.75">
      <c r="A2" s="182" t="s">
        <v>312</v>
      </c>
    </row>
    <row r="3" spans="1:7" ht="15.75">
      <c r="A3" s="182" t="s">
        <v>313</v>
      </c>
    </row>
    <row r="4" spans="1:7" ht="15.75">
      <c r="A4" s="182" t="s">
        <v>314</v>
      </c>
    </row>
    <row r="5" spans="1:7" ht="15.75">
      <c r="A5" s="182"/>
    </row>
    <row r="6" spans="1:7" ht="40.15" customHeight="1">
      <c r="A6" s="186" t="s">
        <v>0</v>
      </c>
      <c r="B6" s="186"/>
      <c r="C6" s="186"/>
      <c r="D6" s="186"/>
      <c r="E6" s="186"/>
      <c r="F6" s="186"/>
      <c r="G6" s="186"/>
    </row>
    <row r="7" spans="1:7" ht="21.75" customHeight="1" thickBot="1">
      <c r="A7" s="10"/>
      <c r="B7" s="10"/>
      <c r="C7" s="10"/>
      <c r="D7" s="10"/>
      <c r="E7" s="11"/>
      <c r="F7" s="10"/>
      <c r="G7" s="10"/>
    </row>
    <row r="8" spans="1:7" ht="21.75" customHeight="1">
      <c r="A8" s="187" t="s">
        <v>169</v>
      </c>
      <c r="B8" s="188"/>
      <c r="C8" s="188"/>
      <c r="D8" s="188"/>
      <c r="E8" s="188"/>
      <c r="F8" s="188"/>
      <c r="G8" s="189"/>
    </row>
    <row r="9" spans="1:7" ht="42.75">
      <c r="A9" s="12" t="s">
        <v>27</v>
      </c>
      <c r="B9" s="13" t="s">
        <v>28</v>
      </c>
      <c r="C9" s="14" t="s">
        <v>29</v>
      </c>
      <c r="D9" s="14" t="s">
        <v>30</v>
      </c>
      <c r="E9" s="15" t="s">
        <v>31</v>
      </c>
      <c r="F9" s="126" t="s">
        <v>315</v>
      </c>
      <c r="G9" s="17" t="s">
        <v>32</v>
      </c>
    </row>
    <row r="10" spans="1:7" s="38" customFormat="1" ht="34.5" customHeight="1">
      <c r="A10" s="26" t="s">
        <v>170</v>
      </c>
      <c r="B10" s="27" t="s">
        <v>96</v>
      </c>
      <c r="C10" s="30" t="s">
        <v>47</v>
      </c>
      <c r="D10" s="39" t="s">
        <v>34</v>
      </c>
      <c r="E10" s="28">
        <v>4</v>
      </c>
      <c r="F10" s="69">
        <v>3</v>
      </c>
      <c r="G10" s="29">
        <f t="shared" ref="G10:G19" si="0">ROUND((E10*F10),2)</f>
        <v>12</v>
      </c>
    </row>
    <row r="11" spans="1:7" s="38" customFormat="1" ht="34.5" customHeight="1">
      <c r="A11" s="26" t="s">
        <v>170</v>
      </c>
      <c r="B11" s="27" t="s">
        <v>97</v>
      </c>
      <c r="C11" s="30" t="s">
        <v>49</v>
      </c>
      <c r="D11" s="39" t="s">
        <v>34</v>
      </c>
      <c r="E11" s="28">
        <v>3.2</v>
      </c>
      <c r="F11" s="69">
        <v>35</v>
      </c>
      <c r="G11" s="29">
        <f t="shared" si="0"/>
        <v>112</v>
      </c>
    </row>
    <row r="12" spans="1:7" s="38" customFormat="1" ht="34.5" customHeight="1">
      <c r="A12" s="26" t="s">
        <v>170</v>
      </c>
      <c r="B12" s="27" t="s">
        <v>98</v>
      </c>
      <c r="C12" s="30" t="s">
        <v>51</v>
      </c>
      <c r="D12" s="39" t="s">
        <v>34</v>
      </c>
      <c r="E12" s="28">
        <v>0.8</v>
      </c>
      <c r="F12" s="69">
        <v>35</v>
      </c>
      <c r="G12" s="29">
        <f t="shared" si="0"/>
        <v>28</v>
      </c>
    </row>
    <row r="13" spans="1:7" s="38" customFormat="1" ht="34.5" customHeight="1">
      <c r="A13" s="26" t="s">
        <v>170</v>
      </c>
      <c r="B13" s="27" t="s">
        <v>126</v>
      </c>
      <c r="C13" s="30" t="s">
        <v>57</v>
      </c>
      <c r="D13" s="39" t="s">
        <v>33</v>
      </c>
      <c r="E13" s="28">
        <v>20</v>
      </c>
      <c r="F13" s="69">
        <v>43</v>
      </c>
      <c r="G13" s="29">
        <f t="shared" si="0"/>
        <v>860</v>
      </c>
    </row>
    <row r="14" spans="1:7" s="38" customFormat="1" ht="34.9" customHeight="1">
      <c r="A14" s="26" t="s">
        <v>170</v>
      </c>
      <c r="B14" s="27" t="s">
        <v>133</v>
      </c>
      <c r="C14" s="30" t="s">
        <v>59</v>
      </c>
      <c r="D14" s="39" t="s">
        <v>33</v>
      </c>
      <c r="E14" s="28">
        <v>17.5</v>
      </c>
      <c r="F14" s="69">
        <v>16</v>
      </c>
      <c r="G14" s="29">
        <f t="shared" si="0"/>
        <v>280</v>
      </c>
    </row>
    <row r="15" spans="1:7" s="38" customFormat="1" ht="34.5" customHeight="1">
      <c r="A15" s="26" t="s">
        <v>171</v>
      </c>
      <c r="B15" s="27" t="s">
        <v>101</v>
      </c>
      <c r="C15" s="30" t="s">
        <v>47</v>
      </c>
      <c r="D15" s="39" t="s">
        <v>34</v>
      </c>
      <c r="E15" s="28">
        <v>3.2</v>
      </c>
      <c r="F15" s="69">
        <v>3</v>
      </c>
      <c r="G15" s="29">
        <f t="shared" si="0"/>
        <v>9.6</v>
      </c>
    </row>
    <row r="16" spans="1:7" s="38" customFormat="1" ht="35.65" customHeight="1">
      <c r="A16" s="26" t="s">
        <v>171</v>
      </c>
      <c r="B16" s="27" t="s">
        <v>102</v>
      </c>
      <c r="C16" s="30" t="s">
        <v>49</v>
      </c>
      <c r="D16" s="39" t="s">
        <v>34</v>
      </c>
      <c r="E16" s="28">
        <v>2.4</v>
      </c>
      <c r="F16" s="69">
        <v>35</v>
      </c>
      <c r="G16" s="29">
        <f t="shared" si="0"/>
        <v>84</v>
      </c>
    </row>
    <row r="17" spans="1:7" s="38" customFormat="1" ht="35.65" customHeight="1">
      <c r="A17" s="26" t="s">
        <v>172</v>
      </c>
      <c r="B17" s="27" t="s">
        <v>103</v>
      </c>
      <c r="C17" s="30" t="s">
        <v>51</v>
      </c>
      <c r="D17" s="39" t="s">
        <v>34</v>
      </c>
      <c r="E17" s="28">
        <v>0.8</v>
      </c>
      <c r="F17" s="69">
        <v>35</v>
      </c>
      <c r="G17" s="29">
        <f t="shared" si="0"/>
        <v>28</v>
      </c>
    </row>
    <row r="18" spans="1:7" s="38" customFormat="1" ht="34.9" customHeight="1">
      <c r="A18" s="26" t="s">
        <v>171</v>
      </c>
      <c r="B18" s="27" t="s">
        <v>105</v>
      </c>
      <c r="C18" s="30" t="s">
        <v>53</v>
      </c>
      <c r="D18" s="39" t="s">
        <v>34</v>
      </c>
      <c r="E18" s="28">
        <v>19.8</v>
      </c>
      <c r="F18" s="69">
        <v>40</v>
      </c>
      <c r="G18" s="29">
        <f t="shared" si="0"/>
        <v>792</v>
      </c>
    </row>
    <row r="19" spans="1:7" s="38" customFormat="1" ht="36.6" customHeight="1">
      <c r="A19" s="26" t="s">
        <v>171</v>
      </c>
      <c r="B19" s="27" t="s">
        <v>107</v>
      </c>
      <c r="C19" s="30" t="s">
        <v>57</v>
      </c>
      <c r="D19" s="39" t="s">
        <v>33</v>
      </c>
      <c r="E19" s="28">
        <v>11</v>
      </c>
      <c r="F19" s="69">
        <v>43</v>
      </c>
      <c r="G19" s="29">
        <f t="shared" si="0"/>
        <v>473</v>
      </c>
    </row>
    <row r="20" spans="1:7" ht="44.25" customHeight="1" thickBot="1">
      <c r="A20" s="55"/>
      <c r="B20" s="56"/>
      <c r="C20" s="55"/>
      <c r="D20" s="56"/>
      <c r="E20" s="56"/>
      <c r="F20" s="57" t="s">
        <v>173</v>
      </c>
      <c r="G20" s="58">
        <f>SUM(G10:G19)</f>
        <v>2678.6</v>
      </c>
    </row>
    <row r="21" spans="1:7" ht="20.25" customHeight="1" thickBot="1">
      <c r="A21" s="61"/>
      <c r="B21" s="62"/>
      <c r="C21" s="62"/>
      <c r="D21" s="62"/>
      <c r="E21" s="63"/>
      <c r="F21" s="62"/>
      <c r="G21" s="64"/>
    </row>
    <row r="22" spans="1:7" ht="21.75" customHeight="1">
      <c r="A22" s="187" t="s">
        <v>174</v>
      </c>
      <c r="B22" s="188"/>
      <c r="C22" s="188"/>
      <c r="D22" s="188"/>
      <c r="E22" s="188"/>
      <c r="F22" s="188"/>
      <c r="G22" s="189"/>
    </row>
    <row r="23" spans="1:7" ht="42.6" customHeight="1">
      <c r="A23" s="12" t="s">
        <v>27</v>
      </c>
      <c r="B23" s="13" t="s">
        <v>28</v>
      </c>
      <c r="C23" s="14" t="s">
        <v>29</v>
      </c>
      <c r="D23" s="14" t="s">
        <v>30</v>
      </c>
      <c r="E23" s="15" t="s">
        <v>31</v>
      </c>
      <c r="F23" s="16" t="s">
        <v>315</v>
      </c>
      <c r="G23" s="17" t="s">
        <v>32</v>
      </c>
    </row>
    <row r="24" spans="1:7" s="38" customFormat="1" ht="20.25" customHeight="1">
      <c r="A24" s="26" t="s">
        <v>175</v>
      </c>
      <c r="B24" s="27" t="s">
        <v>177</v>
      </c>
      <c r="C24" s="30" t="s">
        <v>47</v>
      </c>
      <c r="D24" s="39" t="s">
        <v>34</v>
      </c>
      <c r="E24" s="28">
        <v>4.4000000000000004</v>
      </c>
      <c r="F24" s="69">
        <v>3</v>
      </c>
      <c r="G24" s="29">
        <f t="shared" ref="G24:G31" si="1">ROUND((E24*F24),2)</f>
        <v>13.2</v>
      </c>
    </row>
    <row r="25" spans="1:7" s="38" customFormat="1" ht="20.25" customHeight="1">
      <c r="A25" s="26" t="s">
        <v>175</v>
      </c>
      <c r="B25" s="27" t="s">
        <v>178</v>
      </c>
      <c r="C25" s="30" t="s">
        <v>49</v>
      </c>
      <c r="D25" s="39" t="s">
        <v>34</v>
      </c>
      <c r="E25" s="28">
        <v>3.6</v>
      </c>
      <c r="F25" s="69">
        <v>35</v>
      </c>
      <c r="G25" s="29">
        <f t="shared" si="1"/>
        <v>126</v>
      </c>
    </row>
    <row r="26" spans="1:7" s="38" customFormat="1" ht="20.25" customHeight="1">
      <c r="A26" s="26" t="s">
        <v>175</v>
      </c>
      <c r="B26" s="27" t="s">
        <v>179</v>
      </c>
      <c r="C26" s="30" t="s">
        <v>51</v>
      </c>
      <c r="D26" s="39" t="s">
        <v>34</v>
      </c>
      <c r="E26" s="28">
        <v>0.8</v>
      </c>
      <c r="F26" s="69">
        <v>35</v>
      </c>
      <c r="G26" s="29">
        <f t="shared" si="1"/>
        <v>28</v>
      </c>
    </row>
    <row r="27" spans="1:7" s="38" customFormat="1" ht="20.25" customHeight="1">
      <c r="A27" s="26" t="s">
        <v>175</v>
      </c>
      <c r="B27" s="27" t="s">
        <v>56</v>
      </c>
      <c r="C27" s="30" t="s">
        <v>57</v>
      </c>
      <c r="D27" s="39" t="s">
        <v>33</v>
      </c>
      <c r="E27" s="28">
        <v>36</v>
      </c>
      <c r="F27" s="69">
        <v>43</v>
      </c>
      <c r="G27" s="29">
        <f t="shared" si="1"/>
        <v>1548</v>
      </c>
    </row>
    <row r="28" spans="1:7" s="38" customFormat="1" ht="20.25" customHeight="1" thickBot="1">
      <c r="A28" s="26" t="s">
        <v>175</v>
      </c>
      <c r="B28" s="27" t="s">
        <v>180</v>
      </c>
      <c r="C28" s="30" t="s">
        <v>59</v>
      </c>
      <c r="D28" s="39" t="s">
        <v>33</v>
      </c>
      <c r="E28" s="28">
        <v>20</v>
      </c>
      <c r="F28" s="69">
        <v>16</v>
      </c>
      <c r="G28" s="29">
        <f t="shared" si="1"/>
        <v>320</v>
      </c>
    </row>
    <row r="29" spans="1:7" s="38" customFormat="1" ht="35.25" customHeight="1">
      <c r="A29" s="20" t="s">
        <v>181</v>
      </c>
      <c r="B29" s="21" t="s">
        <v>93</v>
      </c>
      <c r="C29" s="22" t="s">
        <v>47</v>
      </c>
      <c r="D29" s="35" t="s">
        <v>34</v>
      </c>
      <c r="E29" s="23">
        <v>3.3</v>
      </c>
      <c r="F29" s="69">
        <v>3</v>
      </c>
      <c r="G29" s="25">
        <f t="shared" si="1"/>
        <v>9.9</v>
      </c>
    </row>
    <row r="30" spans="1:7" s="38" customFormat="1" ht="35.25" customHeight="1">
      <c r="A30" s="26" t="s">
        <v>181</v>
      </c>
      <c r="B30" s="27" t="s">
        <v>95</v>
      </c>
      <c r="C30" s="30" t="s">
        <v>49</v>
      </c>
      <c r="D30" s="39" t="s">
        <v>34</v>
      </c>
      <c r="E30" s="28">
        <v>2.4</v>
      </c>
      <c r="F30" s="69">
        <v>35</v>
      </c>
      <c r="G30" s="29">
        <f t="shared" si="1"/>
        <v>84</v>
      </c>
    </row>
    <row r="31" spans="1:7" s="38" customFormat="1" ht="35.25" customHeight="1">
      <c r="A31" s="127" t="s">
        <v>181</v>
      </c>
      <c r="B31" s="27" t="s">
        <v>96</v>
      </c>
      <c r="C31" s="30" t="s">
        <v>51</v>
      </c>
      <c r="D31" s="39" t="s">
        <v>34</v>
      </c>
      <c r="E31" s="28">
        <v>0.9</v>
      </c>
      <c r="F31" s="69">
        <v>35</v>
      </c>
      <c r="G31" s="128">
        <f t="shared" si="1"/>
        <v>31.5</v>
      </c>
    </row>
    <row r="32" spans="1:7" ht="44.25" customHeight="1" thickBot="1">
      <c r="A32" s="55"/>
      <c r="B32" s="56"/>
      <c r="C32" s="55"/>
      <c r="D32" s="56"/>
      <c r="E32" s="56"/>
      <c r="F32" s="57" t="s">
        <v>183</v>
      </c>
      <c r="G32" s="58">
        <f>SUM(G24:G31)</f>
        <v>2160.6000000000004</v>
      </c>
    </row>
    <row r="34" spans="1:7" ht="15.75" thickBot="1"/>
    <row r="35" spans="1:7" ht="21.75" customHeight="1">
      <c r="A35" s="187" t="s">
        <v>184</v>
      </c>
      <c r="B35" s="188"/>
      <c r="C35" s="188"/>
      <c r="D35" s="188"/>
      <c r="E35" s="188"/>
      <c r="F35" s="188"/>
      <c r="G35" s="189"/>
    </row>
    <row r="36" spans="1:7" ht="46.9" customHeight="1">
      <c r="A36" s="12" t="s">
        <v>27</v>
      </c>
      <c r="B36" s="13" t="s">
        <v>28</v>
      </c>
      <c r="C36" s="14" t="s">
        <v>29</v>
      </c>
      <c r="D36" s="14" t="s">
        <v>30</v>
      </c>
      <c r="E36" s="15" t="s">
        <v>31</v>
      </c>
      <c r="F36" s="16" t="s">
        <v>315</v>
      </c>
      <c r="G36" s="17" t="s">
        <v>32</v>
      </c>
    </row>
    <row r="37" spans="1:7" s="38" customFormat="1" ht="20.25" customHeight="1">
      <c r="A37" s="26" t="s">
        <v>43</v>
      </c>
      <c r="B37" s="27" t="s">
        <v>46</v>
      </c>
      <c r="C37" s="30" t="s">
        <v>47</v>
      </c>
      <c r="D37" s="39" t="s">
        <v>34</v>
      </c>
      <c r="E37" s="28">
        <v>3.9</v>
      </c>
      <c r="F37" s="69">
        <v>3</v>
      </c>
      <c r="G37" s="29">
        <f t="shared" ref="G37:G44" si="2">ROUND((E37*F37),2)</f>
        <v>11.7</v>
      </c>
    </row>
    <row r="38" spans="1:7" s="38" customFormat="1" ht="20.25" customHeight="1">
      <c r="A38" s="26" t="s">
        <v>43</v>
      </c>
      <c r="B38" s="27" t="s">
        <v>48</v>
      </c>
      <c r="C38" s="30" t="s">
        <v>49</v>
      </c>
      <c r="D38" s="39" t="s">
        <v>34</v>
      </c>
      <c r="E38" s="28">
        <v>3.1</v>
      </c>
      <c r="F38" s="69">
        <v>35</v>
      </c>
      <c r="G38" s="29">
        <f t="shared" si="2"/>
        <v>108.5</v>
      </c>
    </row>
    <row r="39" spans="1:7" s="38" customFormat="1" ht="20.25" customHeight="1">
      <c r="A39" s="26" t="s">
        <v>43</v>
      </c>
      <c r="B39" s="27" t="s">
        <v>50</v>
      </c>
      <c r="C39" s="30" t="s">
        <v>51</v>
      </c>
      <c r="D39" s="39" t="s">
        <v>34</v>
      </c>
      <c r="E39" s="28">
        <v>0.8</v>
      </c>
      <c r="F39" s="69">
        <v>35</v>
      </c>
      <c r="G39" s="29">
        <f t="shared" si="2"/>
        <v>28</v>
      </c>
    </row>
    <row r="40" spans="1:7" s="38" customFormat="1" ht="20.25" customHeight="1">
      <c r="A40" s="26" t="s">
        <v>43</v>
      </c>
      <c r="B40" s="27" t="s">
        <v>56</v>
      </c>
      <c r="C40" s="30" t="s">
        <v>57</v>
      </c>
      <c r="D40" s="39" t="s">
        <v>33</v>
      </c>
      <c r="E40" s="28">
        <v>24</v>
      </c>
      <c r="F40" s="69">
        <v>43</v>
      </c>
      <c r="G40" s="29">
        <f t="shared" si="2"/>
        <v>1032</v>
      </c>
    </row>
    <row r="41" spans="1:7" s="38" customFormat="1" ht="20.25" customHeight="1" thickBot="1">
      <c r="A41" s="26" t="s">
        <v>43</v>
      </c>
      <c r="B41" s="27" t="s">
        <v>58</v>
      </c>
      <c r="C41" s="30" t="s">
        <v>59</v>
      </c>
      <c r="D41" s="39" t="s">
        <v>33</v>
      </c>
      <c r="E41" s="28">
        <v>24</v>
      </c>
      <c r="F41" s="74">
        <v>16</v>
      </c>
      <c r="G41" s="29">
        <f t="shared" si="2"/>
        <v>384</v>
      </c>
    </row>
    <row r="42" spans="1:7" s="38" customFormat="1" ht="35.25" customHeight="1">
      <c r="A42" s="20" t="s">
        <v>185</v>
      </c>
      <c r="B42" s="21" t="s">
        <v>93</v>
      </c>
      <c r="C42" s="22" t="s">
        <v>47</v>
      </c>
      <c r="D42" s="35" t="s">
        <v>34</v>
      </c>
      <c r="E42" s="23">
        <v>3.2</v>
      </c>
      <c r="F42" s="72">
        <v>3</v>
      </c>
      <c r="G42" s="25">
        <f t="shared" si="2"/>
        <v>9.6</v>
      </c>
    </row>
    <row r="43" spans="1:7" s="38" customFormat="1" ht="35.25" customHeight="1">
      <c r="A43" s="26" t="s">
        <v>185</v>
      </c>
      <c r="B43" s="27" t="s">
        <v>95</v>
      </c>
      <c r="C43" s="30" t="s">
        <v>49</v>
      </c>
      <c r="D43" s="39" t="s">
        <v>34</v>
      </c>
      <c r="E43" s="28">
        <v>2.4</v>
      </c>
      <c r="F43" s="69">
        <v>35</v>
      </c>
      <c r="G43" s="29">
        <f t="shared" si="2"/>
        <v>84</v>
      </c>
    </row>
    <row r="44" spans="1:7" s="38" customFormat="1" ht="35.25" customHeight="1">
      <c r="A44" s="31" t="s">
        <v>185</v>
      </c>
      <c r="B44" s="51" t="s">
        <v>96</v>
      </c>
      <c r="C44" s="47" t="s">
        <v>51</v>
      </c>
      <c r="D44" s="48" t="s">
        <v>34</v>
      </c>
      <c r="E44" s="33">
        <v>0.8</v>
      </c>
      <c r="F44" s="69">
        <v>35</v>
      </c>
      <c r="G44" s="34">
        <f t="shared" si="2"/>
        <v>28</v>
      </c>
    </row>
    <row r="45" spans="1:7" ht="44.25" customHeight="1" thickBot="1">
      <c r="A45" s="55"/>
      <c r="B45" s="56"/>
      <c r="C45" s="55"/>
      <c r="D45" s="56"/>
      <c r="E45" s="56"/>
      <c r="F45" s="57" t="s">
        <v>186</v>
      </c>
      <c r="G45" s="58">
        <f>SUM(G37:G44)</f>
        <v>1685.8</v>
      </c>
    </row>
    <row r="46" spans="1:7" ht="15.75" thickBot="1"/>
    <row r="47" spans="1:7" ht="21.75" customHeight="1">
      <c r="A47" s="187" t="s">
        <v>187</v>
      </c>
      <c r="B47" s="188"/>
      <c r="C47" s="188"/>
      <c r="D47" s="188"/>
      <c r="E47" s="188"/>
      <c r="F47" s="188"/>
      <c r="G47" s="189"/>
    </row>
    <row r="48" spans="1:7" ht="52.35" customHeight="1">
      <c r="A48" s="12" t="s">
        <v>27</v>
      </c>
      <c r="B48" s="13" t="s">
        <v>28</v>
      </c>
      <c r="C48" s="14" t="s">
        <v>29</v>
      </c>
      <c r="D48" s="14" t="s">
        <v>30</v>
      </c>
      <c r="E48" s="15" t="s">
        <v>31</v>
      </c>
      <c r="F48" s="16" t="s">
        <v>315</v>
      </c>
      <c r="G48" s="17" t="s">
        <v>32</v>
      </c>
    </row>
    <row r="49" spans="1:7" s="38" customFormat="1" ht="35.25" customHeight="1">
      <c r="A49" s="26" t="s">
        <v>188</v>
      </c>
      <c r="B49" s="27" t="s">
        <v>189</v>
      </c>
      <c r="C49" s="30" t="s">
        <v>47</v>
      </c>
      <c r="D49" s="39" t="s">
        <v>34</v>
      </c>
      <c r="E49" s="28">
        <v>3.8</v>
      </c>
      <c r="F49" s="69">
        <v>3</v>
      </c>
      <c r="G49" s="29">
        <f t="shared" ref="G49:G60" si="3">ROUND((E49*F49),2)</f>
        <v>11.4</v>
      </c>
    </row>
    <row r="50" spans="1:7" s="38" customFormat="1" ht="35.25" customHeight="1">
      <c r="A50" s="26" t="s">
        <v>188</v>
      </c>
      <c r="B50" s="27" t="s">
        <v>190</v>
      </c>
      <c r="C50" s="30" t="s">
        <v>49</v>
      </c>
      <c r="D50" s="39" t="s">
        <v>34</v>
      </c>
      <c r="E50" s="28">
        <v>3.3</v>
      </c>
      <c r="F50" s="69">
        <v>35</v>
      </c>
      <c r="G50" s="29">
        <f t="shared" si="3"/>
        <v>115.5</v>
      </c>
    </row>
    <row r="51" spans="1:7" s="38" customFormat="1" ht="35.25" customHeight="1">
      <c r="A51" s="26" t="s">
        <v>188</v>
      </c>
      <c r="B51" s="27" t="s">
        <v>191</v>
      </c>
      <c r="C51" s="30" t="s">
        <v>51</v>
      </c>
      <c r="D51" s="39" t="s">
        <v>34</v>
      </c>
      <c r="E51" s="28">
        <v>0.5</v>
      </c>
      <c r="F51" s="69">
        <v>35</v>
      </c>
      <c r="G51" s="29">
        <f t="shared" si="3"/>
        <v>17.5</v>
      </c>
    </row>
    <row r="52" spans="1:7" s="38" customFormat="1" ht="35.25" customHeight="1">
      <c r="A52" s="26" t="s">
        <v>188</v>
      </c>
      <c r="B52" s="27" t="s">
        <v>192</v>
      </c>
      <c r="C52" s="30" t="s">
        <v>55</v>
      </c>
      <c r="D52" s="39" t="s">
        <v>34</v>
      </c>
      <c r="E52" s="28">
        <v>3.8</v>
      </c>
      <c r="F52" s="69">
        <v>30</v>
      </c>
      <c r="G52" s="29">
        <f t="shared" si="3"/>
        <v>114</v>
      </c>
    </row>
    <row r="53" spans="1:7" s="38" customFormat="1" ht="35.25" customHeight="1">
      <c r="A53" s="26" t="s">
        <v>188</v>
      </c>
      <c r="B53" s="27" t="s">
        <v>193</v>
      </c>
      <c r="C53" s="30" t="s">
        <v>57</v>
      </c>
      <c r="D53" s="39" t="s">
        <v>33</v>
      </c>
      <c r="E53" s="28">
        <v>16</v>
      </c>
      <c r="F53" s="69">
        <v>43</v>
      </c>
      <c r="G53" s="29">
        <f t="shared" si="3"/>
        <v>688</v>
      </c>
    </row>
    <row r="54" spans="1:7" s="38" customFormat="1" ht="35.25" customHeight="1">
      <c r="A54" s="26" t="s">
        <v>188</v>
      </c>
      <c r="B54" s="27" t="s">
        <v>194</v>
      </c>
      <c r="C54" s="30" t="s">
        <v>59</v>
      </c>
      <c r="D54" s="39" t="s">
        <v>33</v>
      </c>
      <c r="E54" s="28">
        <v>16</v>
      </c>
      <c r="F54" s="69">
        <v>16</v>
      </c>
      <c r="G54" s="29">
        <f t="shared" si="3"/>
        <v>256</v>
      </c>
    </row>
    <row r="55" spans="1:7" s="38" customFormat="1" ht="35.25" customHeight="1">
      <c r="A55" s="26" t="s">
        <v>195</v>
      </c>
      <c r="B55" s="27" t="s">
        <v>196</v>
      </c>
      <c r="C55" s="30" t="s">
        <v>47</v>
      </c>
      <c r="D55" s="39" t="s">
        <v>34</v>
      </c>
      <c r="E55" s="28">
        <v>3.2</v>
      </c>
      <c r="F55" s="69">
        <v>3</v>
      </c>
      <c r="G55" s="29">
        <f t="shared" si="3"/>
        <v>9.6</v>
      </c>
    </row>
    <row r="56" spans="1:7" s="38" customFormat="1" ht="35.25" customHeight="1">
      <c r="A56" s="26" t="s">
        <v>195</v>
      </c>
      <c r="B56" s="27" t="s">
        <v>197</v>
      </c>
      <c r="C56" s="30" t="s">
        <v>49</v>
      </c>
      <c r="D56" s="39" t="s">
        <v>34</v>
      </c>
      <c r="E56" s="28">
        <v>2.4</v>
      </c>
      <c r="F56" s="69">
        <v>35</v>
      </c>
      <c r="G56" s="29">
        <f t="shared" si="3"/>
        <v>84</v>
      </c>
    </row>
    <row r="57" spans="1:7" s="38" customFormat="1" ht="35.25" customHeight="1">
      <c r="A57" s="26" t="s">
        <v>195</v>
      </c>
      <c r="B57" s="27" t="s">
        <v>198</v>
      </c>
      <c r="C57" s="30" t="s">
        <v>51</v>
      </c>
      <c r="D57" s="39" t="s">
        <v>34</v>
      </c>
      <c r="E57" s="28">
        <v>0.8</v>
      </c>
      <c r="F57" s="69">
        <v>35</v>
      </c>
      <c r="G57" s="29">
        <f t="shared" si="3"/>
        <v>28</v>
      </c>
    </row>
    <row r="58" spans="1:7" s="38" customFormat="1" ht="35.25" customHeight="1">
      <c r="A58" s="26" t="s">
        <v>195</v>
      </c>
      <c r="B58" s="27" t="s">
        <v>199</v>
      </c>
      <c r="C58" s="30" t="s">
        <v>53</v>
      </c>
      <c r="D58" s="39" t="s">
        <v>34</v>
      </c>
      <c r="E58" s="28">
        <v>20.8</v>
      </c>
      <c r="F58" s="69">
        <v>40</v>
      </c>
      <c r="G58" s="29">
        <f t="shared" si="3"/>
        <v>832</v>
      </c>
    </row>
    <row r="59" spans="1:7" s="38" customFormat="1" ht="35.25" customHeight="1">
      <c r="A59" s="26" t="s">
        <v>195</v>
      </c>
      <c r="B59" s="27" t="s">
        <v>200</v>
      </c>
      <c r="C59" s="30" t="s">
        <v>55</v>
      </c>
      <c r="D59" s="39" t="s">
        <v>34</v>
      </c>
      <c r="E59" s="28">
        <v>3.2</v>
      </c>
      <c r="F59" s="69">
        <v>30</v>
      </c>
      <c r="G59" s="29">
        <f t="shared" si="3"/>
        <v>96</v>
      </c>
    </row>
    <row r="60" spans="1:7" s="38" customFormat="1" ht="35.25" customHeight="1">
      <c r="A60" s="26" t="s">
        <v>195</v>
      </c>
      <c r="B60" s="27" t="s">
        <v>201</v>
      </c>
      <c r="C60" s="30" t="s">
        <v>57</v>
      </c>
      <c r="D60" s="39" t="s">
        <v>33</v>
      </c>
      <c r="E60" s="28">
        <v>12</v>
      </c>
      <c r="F60" s="69">
        <v>43</v>
      </c>
      <c r="G60" s="29">
        <f t="shared" si="3"/>
        <v>516</v>
      </c>
    </row>
    <row r="61" spans="1:7" ht="44.25" customHeight="1" thickBot="1">
      <c r="A61" s="55"/>
      <c r="B61" s="56"/>
      <c r="C61" s="55"/>
      <c r="D61" s="56"/>
      <c r="E61" s="56"/>
      <c r="F61" s="57" t="s">
        <v>202</v>
      </c>
      <c r="G61" s="58">
        <f>SUM(G49:G60)</f>
        <v>2768</v>
      </c>
    </row>
    <row r="62" spans="1:7" ht="15.75" thickBot="1"/>
    <row r="63" spans="1:7" ht="21.75" customHeight="1">
      <c r="A63" s="190" t="s">
        <v>203</v>
      </c>
      <c r="B63" s="191"/>
      <c r="C63" s="191"/>
      <c r="D63" s="191"/>
      <c r="E63" s="191"/>
      <c r="F63" s="191"/>
      <c r="G63" s="192"/>
    </row>
    <row r="64" spans="1:7" ht="47.25">
      <c r="A64" s="107" t="s">
        <v>27</v>
      </c>
      <c r="B64" s="108" t="s">
        <v>28</v>
      </c>
      <c r="C64" s="109" t="s">
        <v>29</v>
      </c>
      <c r="D64" s="109" t="s">
        <v>30</v>
      </c>
      <c r="E64" s="110" t="s">
        <v>31</v>
      </c>
      <c r="F64" s="111" t="s">
        <v>316</v>
      </c>
      <c r="G64" s="112" t="s">
        <v>32</v>
      </c>
    </row>
    <row r="65" spans="1:7" s="38" customFormat="1" ht="55.9" customHeight="1">
      <c r="A65" s="114" t="s">
        <v>204</v>
      </c>
      <c r="B65" s="115" t="s">
        <v>46</v>
      </c>
      <c r="C65" s="30" t="s">
        <v>47</v>
      </c>
      <c r="D65" s="39" t="s">
        <v>34</v>
      </c>
      <c r="E65" s="28">
        <v>3.2</v>
      </c>
      <c r="F65" s="129">
        <v>3</v>
      </c>
      <c r="G65" s="116">
        <f t="shared" ref="G65:G76" si="4">ROUND((E65*F65),2)</f>
        <v>9.6</v>
      </c>
    </row>
    <row r="66" spans="1:7" s="38" customFormat="1" ht="55.9" customHeight="1">
      <c r="A66" s="114" t="s">
        <v>204</v>
      </c>
      <c r="B66" s="115" t="s">
        <v>48</v>
      </c>
      <c r="C66" s="30" t="s">
        <v>49</v>
      </c>
      <c r="D66" s="39" t="s">
        <v>34</v>
      </c>
      <c r="E66" s="28">
        <v>2.4</v>
      </c>
      <c r="F66" s="129">
        <v>35</v>
      </c>
      <c r="G66" s="116">
        <f t="shared" si="4"/>
        <v>84</v>
      </c>
    </row>
    <row r="67" spans="1:7" s="38" customFormat="1" ht="55.9" customHeight="1">
      <c r="A67" s="114" t="s">
        <v>204</v>
      </c>
      <c r="B67" s="115" t="s">
        <v>50</v>
      </c>
      <c r="C67" s="30" t="s">
        <v>51</v>
      </c>
      <c r="D67" s="39" t="s">
        <v>34</v>
      </c>
      <c r="E67" s="28">
        <v>0.8</v>
      </c>
      <c r="F67" s="129">
        <v>35</v>
      </c>
      <c r="G67" s="116">
        <f t="shared" si="4"/>
        <v>28</v>
      </c>
    </row>
    <row r="68" spans="1:7" s="38" customFormat="1" ht="55.9" customHeight="1">
      <c r="A68" s="114" t="s">
        <v>204</v>
      </c>
      <c r="B68" s="115" t="s">
        <v>52</v>
      </c>
      <c r="C68" s="30" t="s">
        <v>53</v>
      </c>
      <c r="D68" s="39" t="s">
        <v>34</v>
      </c>
      <c r="E68" s="28">
        <v>73.3</v>
      </c>
      <c r="F68" s="129">
        <v>40</v>
      </c>
      <c r="G68" s="116">
        <f t="shared" si="4"/>
        <v>2932</v>
      </c>
    </row>
    <row r="69" spans="1:7" s="38" customFormat="1" ht="55.9" customHeight="1">
      <c r="A69" s="114" t="s">
        <v>204</v>
      </c>
      <c r="B69" s="115" t="s">
        <v>54</v>
      </c>
      <c r="C69" s="30" t="s">
        <v>55</v>
      </c>
      <c r="D69" s="39" t="s">
        <v>34</v>
      </c>
      <c r="E69" s="28">
        <v>3.2</v>
      </c>
      <c r="F69" s="129">
        <v>30</v>
      </c>
      <c r="G69" s="116">
        <f t="shared" si="4"/>
        <v>96</v>
      </c>
    </row>
    <row r="70" spans="1:7" s="38" customFormat="1" ht="55.9" customHeight="1">
      <c r="A70" s="114" t="s">
        <v>204</v>
      </c>
      <c r="B70" s="115" t="s">
        <v>56</v>
      </c>
      <c r="C70" s="30" t="s">
        <v>57</v>
      </c>
      <c r="D70" s="39" t="s">
        <v>33</v>
      </c>
      <c r="E70" s="28">
        <v>35</v>
      </c>
      <c r="F70" s="129">
        <v>43</v>
      </c>
      <c r="G70" s="116">
        <f t="shared" si="4"/>
        <v>1505</v>
      </c>
    </row>
    <row r="71" spans="1:7" s="38" customFormat="1" ht="40.9" customHeight="1" thickBot="1">
      <c r="A71" s="114" t="s">
        <v>204</v>
      </c>
      <c r="B71" s="115" t="s">
        <v>58</v>
      </c>
      <c r="C71" s="30" t="s">
        <v>59</v>
      </c>
      <c r="D71" s="39" t="s">
        <v>33</v>
      </c>
      <c r="E71" s="28">
        <v>37</v>
      </c>
      <c r="F71" s="129">
        <v>16</v>
      </c>
      <c r="G71" s="116">
        <f t="shared" si="4"/>
        <v>592</v>
      </c>
    </row>
    <row r="72" spans="1:7" s="38" customFormat="1" ht="35.25" customHeight="1" thickBot="1">
      <c r="A72" s="113" t="s">
        <v>205</v>
      </c>
      <c r="B72" s="115" t="s">
        <v>95</v>
      </c>
      <c r="C72" s="30" t="s">
        <v>47</v>
      </c>
      <c r="D72" s="39" t="s">
        <v>34</v>
      </c>
      <c r="E72" s="28">
        <v>3</v>
      </c>
      <c r="F72" s="129">
        <v>3</v>
      </c>
      <c r="G72" s="116">
        <f t="shared" si="4"/>
        <v>9</v>
      </c>
    </row>
    <row r="73" spans="1:7" s="38" customFormat="1" ht="35.25" customHeight="1" thickBot="1">
      <c r="A73" s="113" t="s">
        <v>205</v>
      </c>
      <c r="B73" s="115" t="s">
        <v>96</v>
      </c>
      <c r="C73" s="30" t="s">
        <v>49</v>
      </c>
      <c r="D73" s="39" t="s">
        <v>34</v>
      </c>
      <c r="E73" s="28">
        <v>2.4</v>
      </c>
      <c r="F73" s="129">
        <v>35</v>
      </c>
      <c r="G73" s="116">
        <f t="shared" si="4"/>
        <v>84</v>
      </c>
    </row>
    <row r="74" spans="1:7" s="38" customFormat="1" ht="35.25" customHeight="1" thickBot="1">
      <c r="A74" s="113" t="s">
        <v>205</v>
      </c>
      <c r="B74" s="115" t="s">
        <v>97</v>
      </c>
      <c r="C74" s="30" t="s">
        <v>51</v>
      </c>
      <c r="D74" s="39" t="s">
        <v>34</v>
      </c>
      <c r="E74" s="28">
        <v>0.6</v>
      </c>
      <c r="F74" s="129">
        <v>35</v>
      </c>
      <c r="G74" s="116">
        <f t="shared" si="4"/>
        <v>21</v>
      </c>
    </row>
    <row r="75" spans="1:7" s="38" customFormat="1" ht="35.25" customHeight="1" thickBot="1">
      <c r="A75" s="113" t="s">
        <v>205</v>
      </c>
      <c r="B75" s="115" t="s">
        <v>99</v>
      </c>
      <c r="C75" s="30" t="s">
        <v>55</v>
      </c>
      <c r="D75" s="39" t="s">
        <v>34</v>
      </c>
      <c r="E75" s="28">
        <v>3</v>
      </c>
      <c r="F75" s="129">
        <v>30</v>
      </c>
      <c r="G75" s="116">
        <f t="shared" si="4"/>
        <v>90</v>
      </c>
    </row>
    <row r="76" spans="1:7" s="38" customFormat="1" ht="35.25" customHeight="1">
      <c r="A76" s="113" t="s">
        <v>205</v>
      </c>
      <c r="B76" s="115" t="s">
        <v>125</v>
      </c>
      <c r="C76" s="30" t="s">
        <v>57</v>
      </c>
      <c r="D76" s="39" t="s">
        <v>33</v>
      </c>
      <c r="E76" s="28">
        <v>10</v>
      </c>
      <c r="F76" s="129">
        <v>43</v>
      </c>
      <c r="G76" s="116">
        <f t="shared" si="4"/>
        <v>430</v>
      </c>
    </row>
    <row r="77" spans="1:7" ht="64.349999999999994" customHeight="1" thickBot="1">
      <c r="A77" s="118"/>
      <c r="B77" s="119"/>
      <c r="C77" s="118"/>
      <c r="D77" s="119"/>
      <c r="E77" s="119"/>
      <c r="F77" s="120" t="s">
        <v>206</v>
      </c>
      <c r="G77" s="121">
        <f>SUM(G65:G76)</f>
        <v>5880.6</v>
      </c>
    </row>
    <row r="81" spans="1:7" ht="15.75" thickBot="1"/>
    <row r="82" spans="1:7" s="8" customFormat="1">
      <c r="A82" s="187" t="s">
        <v>207</v>
      </c>
      <c r="B82" s="188"/>
      <c r="C82" s="188"/>
      <c r="D82" s="188"/>
      <c r="E82" s="188"/>
      <c r="F82" s="188"/>
      <c r="G82" s="189"/>
    </row>
    <row r="83" spans="1:7" s="8" customFormat="1" ht="52.35" customHeight="1">
      <c r="A83" s="12" t="s">
        <v>27</v>
      </c>
      <c r="B83" s="13" t="s">
        <v>28</v>
      </c>
      <c r="C83" s="14" t="s">
        <v>29</v>
      </c>
      <c r="D83" s="14" t="s">
        <v>30</v>
      </c>
      <c r="E83" s="15" t="s">
        <v>31</v>
      </c>
      <c r="F83" s="16" t="s">
        <v>315</v>
      </c>
      <c r="G83" s="17" t="s">
        <v>32</v>
      </c>
    </row>
    <row r="84" spans="1:7" s="38" customFormat="1" ht="30">
      <c r="A84" s="102" t="s">
        <v>91</v>
      </c>
      <c r="B84" s="45" t="s">
        <v>40</v>
      </c>
      <c r="C84" s="123" t="s">
        <v>208</v>
      </c>
      <c r="D84" s="124" t="s">
        <v>33</v>
      </c>
      <c r="E84" s="124">
        <v>1.6</v>
      </c>
      <c r="F84" s="69">
        <v>43</v>
      </c>
      <c r="G84" s="46">
        <f t="shared" ref="G84:G92" si="5">ROUND((E84*F84),2)</f>
        <v>68.8</v>
      </c>
    </row>
    <row r="85" spans="1:7" s="38" customFormat="1" ht="30">
      <c r="A85" s="70" t="s">
        <v>91</v>
      </c>
      <c r="B85" s="32" t="s">
        <v>42</v>
      </c>
      <c r="C85" s="125" t="s">
        <v>209</v>
      </c>
      <c r="D85" s="117" t="s">
        <v>33</v>
      </c>
      <c r="E85" s="117">
        <v>9</v>
      </c>
      <c r="F85" s="69">
        <v>16</v>
      </c>
      <c r="G85" s="34">
        <f t="shared" si="5"/>
        <v>144</v>
      </c>
    </row>
    <row r="86" spans="1:7" s="38" customFormat="1" ht="30">
      <c r="A86" s="26" t="s">
        <v>210</v>
      </c>
      <c r="B86" s="27" t="s">
        <v>176</v>
      </c>
      <c r="C86" s="30" t="s">
        <v>47</v>
      </c>
      <c r="D86" s="39" t="s">
        <v>34</v>
      </c>
      <c r="E86" s="28">
        <v>21.5</v>
      </c>
      <c r="F86" s="69">
        <v>3</v>
      </c>
      <c r="G86" s="29">
        <f t="shared" si="5"/>
        <v>64.5</v>
      </c>
    </row>
    <row r="87" spans="1:7" s="38" customFormat="1" ht="30">
      <c r="A87" s="26" t="s">
        <v>210</v>
      </c>
      <c r="B87" s="27" t="s">
        <v>46</v>
      </c>
      <c r="C87" s="30" t="s">
        <v>211</v>
      </c>
      <c r="D87" s="39" t="s">
        <v>34</v>
      </c>
      <c r="E87" s="28">
        <v>11</v>
      </c>
      <c r="F87" s="69">
        <v>20</v>
      </c>
      <c r="G87" s="29">
        <f t="shared" si="5"/>
        <v>220</v>
      </c>
    </row>
    <row r="88" spans="1:7" s="38" customFormat="1" ht="30">
      <c r="A88" s="26" t="s">
        <v>210</v>
      </c>
      <c r="B88" s="27" t="s">
        <v>178</v>
      </c>
      <c r="C88" s="30" t="s">
        <v>212</v>
      </c>
      <c r="D88" s="39" t="s">
        <v>34</v>
      </c>
      <c r="E88" s="28">
        <v>6.1</v>
      </c>
      <c r="F88" s="69">
        <v>35</v>
      </c>
      <c r="G88" s="29">
        <f t="shared" si="5"/>
        <v>213.5</v>
      </c>
    </row>
    <row r="89" spans="1:7" s="38" customFormat="1" ht="30">
      <c r="A89" s="26" t="s">
        <v>210</v>
      </c>
      <c r="B89" s="27" t="s">
        <v>179</v>
      </c>
      <c r="C89" s="30" t="s">
        <v>49</v>
      </c>
      <c r="D89" s="39" t="s">
        <v>34</v>
      </c>
      <c r="E89" s="28">
        <v>2.4</v>
      </c>
      <c r="F89" s="69">
        <v>35</v>
      </c>
      <c r="G89" s="29">
        <f t="shared" si="5"/>
        <v>84</v>
      </c>
    </row>
    <row r="90" spans="1:7" s="38" customFormat="1" ht="30">
      <c r="A90" s="26" t="s">
        <v>210</v>
      </c>
      <c r="B90" s="27" t="s">
        <v>52</v>
      </c>
      <c r="C90" s="30" t="s">
        <v>51</v>
      </c>
      <c r="D90" s="39" t="s">
        <v>34</v>
      </c>
      <c r="E90" s="28">
        <v>2</v>
      </c>
      <c r="F90" s="69">
        <v>35</v>
      </c>
      <c r="G90" s="29">
        <f t="shared" si="5"/>
        <v>70</v>
      </c>
    </row>
    <row r="91" spans="1:7" s="38" customFormat="1" ht="33">
      <c r="A91" s="26" t="s">
        <v>210</v>
      </c>
      <c r="B91" s="27" t="s">
        <v>54</v>
      </c>
      <c r="C91" s="30" t="s">
        <v>57</v>
      </c>
      <c r="D91" s="39" t="s">
        <v>33</v>
      </c>
      <c r="E91" s="28">
        <v>9</v>
      </c>
      <c r="F91" s="69">
        <v>43</v>
      </c>
      <c r="G91" s="29">
        <f t="shared" si="5"/>
        <v>387</v>
      </c>
    </row>
    <row r="92" spans="1:7" s="38" customFormat="1" ht="30">
      <c r="A92" s="26" t="s">
        <v>210</v>
      </c>
      <c r="B92" s="27" t="s">
        <v>56</v>
      </c>
      <c r="C92" s="30" t="s">
        <v>59</v>
      </c>
      <c r="D92" s="39" t="s">
        <v>33</v>
      </c>
      <c r="E92" s="28">
        <v>12</v>
      </c>
      <c r="F92" s="69">
        <v>16</v>
      </c>
      <c r="G92" s="29">
        <f t="shared" si="5"/>
        <v>192</v>
      </c>
    </row>
    <row r="93" spans="1:7" ht="43.5" thickBot="1">
      <c r="A93" s="55"/>
      <c r="B93" s="56"/>
      <c r="C93" s="55"/>
      <c r="D93" s="56"/>
      <c r="E93" s="56"/>
      <c r="F93" s="57" t="s">
        <v>213</v>
      </c>
      <c r="G93" s="58">
        <f>SUM(G84:G92)</f>
        <v>1443.8</v>
      </c>
    </row>
    <row r="94" spans="1:7">
      <c r="A94" s="61"/>
      <c r="B94" s="62"/>
      <c r="C94" s="62"/>
      <c r="D94" s="62"/>
      <c r="E94" s="63"/>
      <c r="F94" s="62"/>
      <c r="G94" s="64"/>
    </row>
  </sheetData>
  <mergeCells count="7">
    <mergeCell ref="A82:G82"/>
    <mergeCell ref="A6:G6"/>
    <mergeCell ref="A8:G8"/>
    <mergeCell ref="A22:G22"/>
    <mergeCell ref="A35:G35"/>
    <mergeCell ref="A47:G47"/>
    <mergeCell ref="A63:G63"/>
  </mergeCells>
  <pageMargins left="0.7" right="0.7" top="0.75" bottom="0.75" header="0.3" footer="0.3"/>
  <pageSetup paperSize="9" scale="4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A4A4-7806-410B-8BC8-B0891D71E992}">
  <sheetPr>
    <pageSetUpPr fitToPage="1"/>
  </sheetPr>
  <dimension ref="A1:G23"/>
  <sheetViews>
    <sheetView topLeftCell="A13" zoomScale="86" zoomScaleNormal="86" workbookViewId="0">
      <selection activeCell="F31" sqref="F31"/>
    </sheetView>
  </sheetViews>
  <sheetFormatPr defaultColWidth="9.28515625" defaultRowHeight="15"/>
  <cols>
    <col min="1" max="1" width="39.5703125" customWidth="1"/>
    <col min="2" max="2" width="10.5703125" customWidth="1"/>
    <col min="3" max="3" width="71.5703125" customWidth="1"/>
    <col min="5" max="5" width="16.42578125" customWidth="1"/>
    <col min="6" max="6" width="20.5703125" customWidth="1"/>
    <col min="7" max="7" width="14.5703125" customWidth="1"/>
  </cols>
  <sheetData>
    <row r="1" spans="1:7" ht="15.75">
      <c r="A1" s="182" t="s">
        <v>311</v>
      </c>
    </row>
    <row r="2" spans="1:7" ht="15.75">
      <c r="A2" s="182" t="s">
        <v>312</v>
      </c>
    </row>
    <row r="3" spans="1:7" ht="15.75">
      <c r="A3" s="182" t="s">
        <v>313</v>
      </c>
    </row>
    <row r="4" spans="1:7" ht="15.75">
      <c r="A4" s="182" t="s">
        <v>314</v>
      </c>
    </row>
    <row r="5" spans="1:7" ht="15.75">
      <c r="A5" s="182"/>
    </row>
    <row r="6" spans="1:7" ht="51" customHeight="1">
      <c r="A6" s="186" t="s">
        <v>0</v>
      </c>
      <c r="B6" s="186"/>
      <c r="C6" s="186"/>
      <c r="D6" s="186"/>
      <c r="E6" s="186"/>
      <c r="F6" s="186"/>
      <c r="G6" s="186"/>
    </row>
    <row r="7" spans="1:7" ht="15" customHeight="1">
      <c r="A7" s="10"/>
      <c r="B7" s="10"/>
      <c r="C7" s="10"/>
      <c r="D7" s="10"/>
      <c r="E7" s="11"/>
      <c r="F7" s="10"/>
      <c r="G7" s="10"/>
    </row>
    <row r="10" spans="1:7" ht="15.75" thickBot="1"/>
    <row r="11" spans="1:7" s="9" customFormat="1" ht="21.75" customHeight="1">
      <c r="A11" s="187" t="s">
        <v>215</v>
      </c>
      <c r="B11" s="188"/>
      <c r="C11" s="188"/>
      <c r="D11" s="188"/>
      <c r="E11" s="188"/>
      <c r="F11" s="188"/>
      <c r="G11" s="189"/>
    </row>
    <row r="12" spans="1:7" s="9" customFormat="1" ht="43.5" thickBot="1">
      <c r="A12" s="83" t="s">
        <v>27</v>
      </c>
      <c r="B12" s="84" t="s">
        <v>28</v>
      </c>
      <c r="C12" s="85" t="s">
        <v>29</v>
      </c>
      <c r="D12" s="85" t="s">
        <v>30</v>
      </c>
      <c r="E12" s="86" t="s">
        <v>31</v>
      </c>
      <c r="F12" s="73" t="s">
        <v>315</v>
      </c>
      <c r="G12" s="87" t="s">
        <v>32</v>
      </c>
    </row>
    <row r="13" spans="1:7" s="9" customFormat="1" ht="37.5" customHeight="1">
      <c r="A13" s="20" t="s">
        <v>216</v>
      </c>
      <c r="B13" s="21" t="s">
        <v>66</v>
      </c>
      <c r="C13" s="22" t="s">
        <v>159</v>
      </c>
      <c r="D13" s="23" t="s">
        <v>34</v>
      </c>
      <c r="E13" s="130">
        <v>8</v>
      </c>
      <c r="F13" s="69">
        <v>35</v>
      </c>
      <c r="G13" s="25">
        <f t="shared" ref="G13:G22" si="0">ROUND((E13*F13),2)</f>
        <v>280</v>
      </c>
    </row>
    <row r="14" spans="1:7" s="9" customFormat="1" ht="37.5" customHeight="1">
      <c r="A14" s="26" t="s">
        <v>216</v>
      </c>
      <c r="B14" s="27" t="s">
        <v>68</v>
      </c>
      <c r="C14" s="30" t="s">
        <v>217</v>
      </c>
      <c r="D14" s="28" t="s">
        <v>37</v>
      </c>
      <c r="E14" s="75">
        <v>0.4</v>
      </c>
      <c r="F14" s="69">
        <v>100</v>
      </c>
      <c r="G14" s="29">
        <f t="shared" si="0"/>
        <v>40</v>
      </c>
    </row>
    <row r="15" spans="1:7" s="9" customFormat="1" ht="37.5" customHeight="1">
      <c r="A15" s="26" t="s">
        <v>216</v>
      </c>
      <c r="B15" s="27" t="s">
        <v>70</v>
      </c>
      <c r="C15" s="30" t="s">
        <v>218</v>
      </c>
      <c r="D15" s="28" t="s">
        <v>37</v>
      </c>
      <c r="E15" s="75">
        <v>1.2</v>
      </c>
      <c r="F15" s="69">
        <v>80</v>
      </c>
      <c r="G15" s="29">
        <f t="shared" si="0"/>
        <v>96</v>
      </c>
    </row>
    <row r="16" spans="1:7" s="9" customFormat="1" ht="37.5" customHeight="1" thickBot="1">
      <c r="A16" s="40" t="s">
        <v>216</v>
      </c>
      <c r="B16" s="41" t="s">
        <v>214</v>
      </c>
      <c r="C16" s="42" t="s">
        <v>219</v>
      </c>
      <c r="D16" s="54" t="s">
        <v>37</v>
      </c>
      <c r="E16" s="131">
        <v>2.4</v>
      </c>
      <c r="F16" s="69">
        <v>100</v>
      </c>
      <c r="G16" s="44">
        <f t="shared" si="0"/>
        <v>240</v>
      </c>
    </row>
    <row r="17" spans="1:7" s="9" customFormat="1" ht="38.25" customHeight="1">
      <c r="A17" s="20" t="s">
        <v>220</v>
      </c>
      <c r="B17" s="21" t="s">
        <v>138</v>
      </c>
      <c r="C17" s="22" t="s">
        <v>161</v>
      </c>
      <c r="D17" s="23" t="s">
        <v>34</v>
      </c>
      <c r="E17" s="23">
        <v>8</v>
      </c>
      <c r="F17" s="69">
        <v>5</v>
      </c>
      <c r="G17" s="25">
        <f t="shared" si="0"/>
        <v>40</v>
      </c>
    </row>
    <row r="18" spans="1:7" s="9" customFormat="1" ht="38.25" customHeight="1">
      <c r="A18" s="26" t="s">
        <v>220</v>
      </c>
      <c r="B18" s="27" t="s">
        <v>81</v>
      </c>
      <c r="C18" s="30" t="s">
        <v>82</v>
      </c>
      <c r="D18" s="28" t="s">
        <v>37</v>
      </c>
      <c r="E18" s="28">
        <v>4</v>
      </c>
      <c r="F18" s="69">
        <v>30</v>
      </c>
      <c r="G18" s="29">
        <f t="shared" si="0"/>
        <v>120</v>
      </c>
    </row>
    <row r="19" spans="1:7" s="9" customFormat="1" ht="38.25" customHeight="1">
      <c r="A19" s="26" t="s">
        <v>220</v>
      </c>
      <c r="B19" s="27" t="s">
        <v>182</v>
      </c>
      <c r="C19" s="30" t="s">
        <v>221</v>
      </c>
      <c r="D19" s="28" t="s">
        <v>34</v>
      </c>
      <c r="E19" s="28">
        <v>8</v>
      </c>
      <c r="F19" s="69">
        <v>35</v>
      </c>
      <c r="G19" s="29">
        <f>ROUND((E19*F19),2)</f>
        <v>280</v>
      </c>
    </row>
    <row r="20" spans="1:7" s="9" customFormat="1" ht="38.25" customHeight="1">
      <c r="A20" s="26" t="s">
        <v>220</v>
      </c>
      <c r="B20" s="27" t="s">
        <v>83</v>
      </c>
      <c r="C20" s="30" t="s">
        <v>84</v>
      </c>
      <c r="D20" s="28" t="s">
        <v>34</v>
      </c>
      <c r="E20" s="28">
        <v>8</v>
      </c>
      <c r="F20" s="69">
        <v>10</v>
      </c>
      <c r="G20" s="29">
        <f>ROUND((E20*F20),2)</f>
        <v>80</v>
      </c>
    </row>
    <row r="21" spans="1:7" s="9" customFormat="1" ht="38.25" customHeight="1">
      <c r="A21" s="26" t="s">
        <v>220</v>
      </c>
      <c r="B21" s="27" t="s">
        <v>85</v>
      </c>
      <c r="C21" s="30" t="s">
        <v>86</v>
      </c>
      <c r="D21" s="28" t="s">
        <v>34</v>
      </c>
      <c r="E21" s="28">
        <v>8</v>
      </c>
      <c r="F21" s="69">
        <v>15</v>
      </c>
      <c r="G21" s="29">
        <f t="shared" si="0"/>
        <v>120</v>
      </c>
    </row>
    <row r="22" spans="1:7" s="9" customFormat="1" ht="38.25" customHeight="1" thickBot="1">
      <c r="A22" s="40" t="s">
        <v>220</v>
      </c>
      <c r="B22" s="41" t="s">
        <v>87</v>
      </c>
      <c r="C22" s="42" t="s">
        <v>88</v>
      </c>
      <c r="D22" s="54" t="s">
        <v>34</v>
      </c>
      <c r="E22" s="54">
        <v>8</v>
      </c>
      <c r="F22" s="69">
        <v>10</v>
      </c>
      <c r="G22" s="44">
        <f t="shared" si="0"/>
        <v>80</v>
      </c>
    </row>
    <row r="23" spans="1:7" s="9" customFormat="1" ht="44.25" customHeight="1" thickBot="1">
      <c r="A23" s="55"/>
      <c r="B23" s="56"/>
      <c r="C23" s="55"/>
      <c r="D23" s="56"/>
      <c r="E23" s="56"/>
      <c r="F23" s="57" t="s">
        <v>222</v>
      </c>
      <c r="G23" s="58">
        <f>SUM(G13:G22)</f>
        <v>1376</v>
      </c>
    </row>
  </sheetData>
  <mergeCells count="2">
    <mergeCell ref="A11:G11"/>
    <mergeCell ref="A6:G6"/>
  </mergeCell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22</vt:i4>
      </vt:variant>
    </vt:vector>
  </HeadingPairs>
  <TitlesOfParts>
    <vt:vector size="22" baseType="lpstr">
      <vt:lpstr>DKZ1 (susisiekimo)</vt:lpstr>
      <vt:lpstr>DKZ1 (apšvietimo)</vt:lpstr>
      <vt:lpstr>DKZ2 (susisiekimo)</vt:lpstr>
      <vt:lpstr>DKZ3-5 (sisisiekimo)</vt:lpstr>
      <vt:lpstr>DKZ3-5 (apšvietimas)</vt:lpstr>
      <vt:lpstr>DKZ6 (susisiekimo)</vt:lpstr>
      <vt:lpstr>DKZ7 (susisiekimo)</vt:lpstr>
      <vt:lpstr>DKZ8-13 (susisiekimo)</vt:lpstr>
      <vt:lpstr>DKZ8-13 (apšvietimo)</vt:lpstr>
      <vt:lpstr>DKZ14 (susisiekimo)</vt:lpstr>
      <vt:lpstr>DKZ14 (apšvietimo)</vt:lpstr>
      <vt:lpstr>DKZ15 (susisiekimo)</vt:lpstr>
      <vt:lpstr>DKZ16 (susisiekimo)</vt:lpstr>
      <vt:lpstr>DKZ17 (susisiekimo)</vt:lpstr>
      <vt:lpstr>DKZ18 (susisiekimo)</vt:lpstr>
      <vt:lpstr>DKZ19-21 (susisiekimo)</vt:lpstr>
      <vt:lpstr>DKZ19-21 (apsvietimo)</vt:lpstr>
      <vt:lpstr>DKZ22 (susisiekimo)</vt:lpstr>
      <vt:lpstr>DKZ23 (susisiekimo)</vt:lpstr>
      <vt:lpstr>DKZ24 (susisiekimo)</vt:lpstr>
      <vt:lpstr>DKZ24 (apšvietimo)</vt:lpstr>
      <vt:lpstr>SANTRAUKA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Robertas Petrauskas</dc:creator>
  <cp:lastModifiedBy>Gražina Žilevičienė</cp:lastModifiedBy>
  <cp:lastPrinted>2024-06-06T06:35:59Z</cp:lastPrinted>
  <dcterms:created xsi:type="dcterms:W3CDTF">2024-05-28T19:05:53Z</dcterms:created>
  <dcterms:modified xsi:type="dcterms:W3CDTF">2024-06-06T06:36:03Z</dcterms:modified>
</cp:coreProperties>
</file>