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D:\Virtuvės įrenginiai 2023\"/>
    </mc:Choice>
  </mc:AlternateContent>
  <xr:revisionPtr revIDLastSave="0" documentId="13_ncr:1_{6FF2C3CC-BD59-4C0F-803C-08330498FB6F}" xr6:coauthVersionLast="47" xr6:coauthVersionMax="47" xr10:uidLastSave="{00000000-0000-0000-0000-000000000000}"/>
  <bookViews>
    <workbookView xWindow="-108" yWindow="-108" windowWidth="23256" windowHeight="12456" xr2:uid="{00000000-000D-0000-FFFF-FFFF00000000}"/>
  </bookViews>
  <sheets>
    <sheet name="Pasiūlymas" sheetId="1" r:id="rId1"/>
    <sheet name="Subtiekėjai ir priedai"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76" i="1" l="1"/>
  <c r="F167" i="1"/>
  <c r="G175" i="1" s="1"/>
  <c r="G157" i="1"/>
  <c r="G156" i="1"/>
  <c r="G140" i="1"/>
  <c r="F128" i="1"/>
  <c r="F139" i="1" s="1"/>
  <c r="F140" i="1" s="1"/>
  <c r="F141" i="1" s="1"/>
  <c r="G118" i="1"/>
  <c r="F108" i="1"/>
  <c r="F117" i="1" s="1"/>
  <c r="F118" i="1" s="1"/>
  <c r="F119" i="1" s="1"/>
  <c r="G98" i="1"/>
  <c r="F92" i="1"/>
  <c r="G97" i="1" s="1"/>
  <c r="G82" i="1"/>
  <c r="F74" i="1"/>
  <c r="G81" i="1" s="1"/>
  <c r="G64" i="1"/>
  <c r="F58" i="1"/>
  <c r="G63" i="1" s="1"/>
  <c r="G48" i="1"/>
  <c r="F37" i="1"/>
  <c r="F47" i="1" s="1"/>
  <c r="F48" i="1" s="1"/>
  <c r="F49" i="1" s="1"/>
  <c r="G21" i="1"/>
  <c r="G47" i="1" l="1"/>
  <c r="F175" i="1"/>
  <c r="F176" i="1" s="1"/>
  <c r="F177" i="1" s="1"/>
  <c r="G117" i="1"/>
  <c r="F97" i="1"/>
  <c r="F98" i="1" s="1"/>
  <c r="F99" i="1" s="1"/>
  <c r="F63" i="1"/>
  <c r="F64" i="1" s="1"/>
  <c r="F65" i="1" s="1"/>
  <c r="G139" i="1"/>
  <c r="F81" i="1"/>
  <c r="F82" i="1" s="1"/>
  <c r="F83" i="1" s="1"/>
  <c r="F156" i="1"/>
  <c r="F157" i="1" s="1"/>
  <c r="F158" i="1" s="1"/>
</calcChain>
</file>

<file path=xl/sharedStrings.xml><?xml version="1.0" encoding="utf-8"?>
<sst xmlns="http://schemas.openxmlformats.org/spreadsheetml/2006/main" count="317" uniqueCount="212">
  <si>
    <t>PIRKIMO SĄLYGŲ PRIEDAS "PASIŪLYMO FORMA"</t>
  </si>
  <si>
    <t>VIRTUVĖS ĮRENGINIAI (KONVEKCINĖ KROSNIS, KATILAS, VIRYKLĖS KITA ELEKTROS ĮRANGA)</t>
  </si>
  <si>
    <t>Kam:</t>
  </si>
  <si>
    <t>VšĮ LSMU Kauno ligoninė</t>
  </si>
  <si>
    <t>Data:</t>
  </si>
  <si>
    <t>Nr.:</t>
  </si>
  <si>
    <t>Vieta:</t>
  </si>
  <si>
    <t>Tiekėjo pavadinimas / Ūkio subjektų grupės nariai:</t>
  </si>
  <si>
    <t>Tiekėjo kodas (-ai):</t>
  </si>
  <si>
    <t>Tiekėjo adresas (-ai):</t>
  </si>
  <si>
    <t>Tiekėjo PVM mokėtojo kodas(-ai):</t>
  </si>
  <si>
    <t>Tiekėjo / Ūkio subjektų grupės atsakingo partnerio sąskaitos numeris, banko pavadinimas ir banko kodas (-ai):</t>
  </si>
  <si>
    <t>Asmens atsakingo už pasiūlymą vardas, pavardė:</t>
  </si>
  <si>
    <t>Asmens atsakingo už pasiūlymą telefono numeris, el. pašto adresas:</t>
  </si>
  <si>
    <t>Tiekėjo / Ūkio subjektų grupės, laimėjimo atveju, pasirašančio sutartį asmens vardas, pavardė, pareigos:</t>
  </si>
  <si>
    <t>Tiekėjo / Ūkio subjektų grupės, laimėjimo atveju, už sutarties vykdymą atsakingo asmens vardas, pavardė, telefono numeris, elektroninio pašto adresas:</t>
  </si>
  <si>
    <t>(1) Tiekėjo / Ūkio subjektų grupės narių, (2) ūkio subjektų, kurių pajėgumais remiamasi, ir (3) jei pašalinimo pagrindai taikomi visiems subtiekėjams - subtiekėjų, kolegialaus priežiūros organo (Stebėtojų tarybos) ir (ar) kolegialaus valdymo organo (Valdybos) narių sąrašas (jei sudaryta) ir (ar) asmuo, kuriam suteikti VPĮ 46 str. 2 d. 2 p. numatyti įgaliojimai</t>
  </si>
  <si>
    <t>Tiekėjo patvirtinimai:</t>
  </si>
  <si>
    <t>1. Šiuo pasiūlymu pažymime, kad sutinkame su visomi pirkimo sąlygomis, nustatytomis:</t>
  </si>
  <si>
    <t>1.1. viešojo pirkimo dokumentuose</t>
  </si>
  <si>
    <t>1.2. kituose pirkimo dokumentuose (jų paaiškinimuose, papildymuose).</t>
  </si>
  <si>
    <t>2. Patvirtiname, kad informacija ir duomenys, pateikti pasiūlyme, yra teisingi ir apima viską, ko reikia tinkamam sutarties įvykdymui</t>
  </si>
  <si>
    <t>3. Patvirtiname, kad jei pasiūlyme nenurodyti kolegialaus priežiūros/valdymo organų nariai, šie organai juridiniuose asmenyse nėra sudaryti (taikoma, kai pirkimo dokumentuose nustatyti pašalinimo pagrindai).</t>
  </si>
  <si>
    <t>4. Pasiūlymas galioja iki termino, nustatyto pirkimo dokumentuose.</t>
  </si>
  <si>
    <t>5. Tais atvejais, kai pagal galiojančius teisės aktus tiekėjui nereikia mokėti PVM, jis nurodo priežastis, dėl kurių PVM nemoka:</t>
  </si>
  <si>
    <t>6. Tiekėjas kainas pateikia, nurodydamas ne daugiau skaičių po kablelio, nei leidžiama pirkimo dokumentuose.</t>
  </si>
  <si>
    <t>1. DALIS</t>
  </si>
  <si>
    <t>KONVEKCINĖ KROSNIS</t>
  </si>
  <si>
    <t>Tiekėjo pasiūlymas:</t>
  </si>
  <si>
    <t>Nr.</t>
  </si>
  <si>
    <t>Pavadinimas</t>
  </si>
  <si>
    <t>Kiekis</t>
  </si>
  <si>
    <t>Mato vienetas</t>
  </si>
  <si>
    <t>Kaina be PVM, Eur</t>
  </si>
  <si>
    <t>Suma be PVM, Eur</t>
  </si>
  <si>
    <t>Siūlomo produkto modelis ir gamintojas</t>
  </si>
  <si>
    <t>1.</t>
  </si>
  <si>
    <t>Konvekcinė krosnis</t>
  </si>
  <si>
    <t>1.1.</t>
  </si>
  <si>
    <t>vnt.</t>
  </si>
  <si>
    <t>1.1.1.</t>
  </si>
  <si>
    <t>Matmenys: ne mažesnė kaip 1090x1260x1900mm </t>
  </si>
  <si>
    <t>1.1.2.</t>
  </si>
  <si>
    <t xml:space="preserve">Elektros pajungimas 400V  </t>
  </si>
  <si>
    <t>1.1.3.</t>
  </si>
  <si>
    <t xml:space="preserve">Talpa 40x1/1 GN arba 2/1 20 GN  </t>
  </si>
  <si>
    <t>1.1.4.</t>
  </si>
  <si>
    <t xml:space="preserve">Tarpas tarp skardų 60-70 mm  </t>
  </si>
  <si>
    <t>1.1.5.</t>
  </si>
  <si>
    <t xml:space="preserve">Temperatūra ne mažiau 260 laipsnių C  </t>
  </si>
  <si>
    <t>1.1.6.</t>
  </si>
  <si>
    <t>Darbo rėžimas: garas , konvekcija ir kombinacija (t.y. Virimas garais, kepimas garais, drėkinimas garais)</t>
  </si>
  <si>
    <t>1.1.7.</t>
  </si>
  <si>
    <t>Automatinė plovimo sistema</t>
  </si>
  <si>
    <t>1.1.8.</t>
  </si>
  <si>
    <t xml:space="preserve">Reguliuojamos kojos arba ant ratukų  </t>
  </si>
  <si>
    <t>1.1.9.</t>
  </si>
  <si>
    <t>Vandens minkštinimo filtras tinkantis konvekcinei krosniai</t>
  </si>
  <si>
    <t>Suma be PVM</t>
  </si>
  <si>
    <t>Taikomas PVM dydis (%)</t>
  </si>
  <si>
    <t>PVM suma</t>
  </si>
  <si>
    <t>Suma su PVM</t>
  </si>
  <si>
    <t>2. DALIS</t>
  </si>
  <si>
    <t xml:space="preserve">DARŽOVIŲ PJAUSTYKLĖ  </t>
  </si>
  <si>
    <t>2.</t>
  </si>
  <si>
    <t xml:space="preserve">Daržovių pjaustyklė  </t>
  </si>
  <si>
    <t>2.1.</t>
  </si>
  <si>
    <t>2.1.1.</t>
  </si>
  <si>
    <t xml:space="preserve">Pagaminta iš nerūdyjančio plieno  </t>
  </si>
  <si>
    <t>2.1.2.</t>
  </si>
  <si>
    <t>Daržovių pjaustymo indo tūris ne mažesnis kaip 2,2 l ir nedidesnis kaip 3 l</t>
  </si>
  <si>
    <t>2.1.3.</t>
  </si>
  <si>
    <t>Pjaustymo peiliai tinkantys 1.2 objaktui ne mažiau kaip 5 vientai.</t>
  </si>
  <si>
    <t>2.1.4.</t>
  </si>
  <si>
    <t xml:space="preserve">Matmenys ne mažesnė kaip 380x300x580mm ir ne didesnė kaip 400x350x620 mm  </t>
  </si>
  <si>
    <t>3. DALIS</t>
  </si>
  <si>
    <t xml:space="preserve">FARŠO MAIŠYKLĖ  </t>
  </si>
  <si>
    <t>3.</t>
  </si>
  <si>
    <t xml:space="preserve">Faršo maišyklė  </t>
  </si>
  <si>
    <t>3.1.</t>
  </si>
  <si>
    <t>3.1.1.</t>
  </si>
  <si>
    <t>Matmenys ne mažesnė kaip 620x395 x1040 mm</t>
  </si>
  <si>
    <t>3.1.2.</t>
  </si>
  <si>
    <t xml:space="preserve">Maišymo talpos tūris ne mažiau kaip 50 kg.  </t>
  </si>
  <si>
    <t>3.1.3.</t>
  </si>
  <si>
    <t xml:space="preserve">Maišymo talpos pakreipimas ne mažiau 110 laipsnių  </t>
  </si>
  <si>
    <t>3.1.4.</t>
  </si>
  <si>
    <t xml:space="preserve">Nuimami peiliukai  </t>
  </si>
  <si>
    <t>3.1.5.</t>
  </si>
  <si>
    <t xml:space="preserve">Atbulinė eiga  </t>
  </si>
  <si>
    <t>3.1.6.</t>
  </si>
  <si>
    <t xml:space="preserve">Su ratukais ir stovu su nemažiau kaip dviem ašimis.  </t>
  </si>
  <si>
    <t>4. DALIS</t>
  </si>
  <si>
    <t xml:space="preserve">ELEKTRINĖ VIRYKLĖ  </t>
  </si>
  <si>
    <t>4.</t>
  </si>
  <si>
    <t xml:space="preserve">Elektrinė viryklė  </t>
  </si>
  <si>
    <t>4.1.</t>
  </si>
  <si>
    <t>4.1.1.</t>
  </si>
  <si>
    <t>Matmenys ne mažesnė kaip 1200x700x900mm</t>
  </si>
  <si>
    <t>4.1.2.</t>
  </si>
  <si>
    <t xml:space="preserve">Kaitvietės matmenys ne mažiau kaip 300x300 mm ir ne daugiau kaip 500x500 mm  </t>
  </si>
  <si>
    <t>4.1.3.</t>
  </si>
  <si>
    <t xml:space="preserve">Lygus kaitinimo paviršius  </t>
  </si>
  <si>
    <t>4.1.4.</t>
  </si>
  <si>
    <t xml:space="preserve">Ne mažiau kaip 6 kaitvietės.  </t>
  </si>
  <si>
    <t>5. DALIS</t>
  </si>
  <si>
    <t xml:space="preserve">VIRIMO KATILAS  </t>
  </si>
  <si>
    <t>5.</t>
  </si>
  <si>
    <t xml:space="preserve">Virimo katilas  </t>
  </si>
  <si>
    <t>5.1.</t>
  </si>
  <si>
    <t>5.1.1.</t>
  </si>
  <si>
    <t xml:space="preserve">Talpa ne mažiau 150 l ir ne daugiau kaip 180 l  </t>
  </si>
  <si>
    <t>5.1.2.</t>
  </si>
  <si>
    <t xml:space="preserve">Matmenys ne mažesnis kaip 800x900x850 mm ir ne didesnis kaip 900x1000x950 mm  </t>
  </si>
  <si>
    <t>5.1.3.</t>
  </si>
  <si>
    <t>5.1.4.</t>
  </si>
  <si>
    <t xml:space="preserve">Netiesioginis kaitinimas  </t>
  </si>
  <si>
    <t>5.1.5.</t>
  </si>
  <si>
    <t>Su apsaugos vožtuvu</t>
  </si>
  <si>
    <t>5.1.6.</t>
  </si>
  <si>
    <t xml:space="preserve">Su vandens užpildymo čiaupu  </t>
  </si>
  <si>
    <t>5.1.7.</t>
  </si>
  <si>
    <t xml:space="preserve">Galingumas ne mažiau kaip 18 kW/400V/3N  </t>
  </si>
  <si>
    <t>5.1.8.</t>
  </si>
  <si>
    <t xml:space="preserve">Su reguliuojamomis kojelėmis.  </t>
  </si>
  <si>
    <t>6. DALIS</t>
  </si>
  <si>
    <t xml:space="preserve">VIRIMO KATILAS SU MAIŠYKLE  </t>
  </si>
  <si>
    <t>6.</t>
  </si>
  <si>
    <t xml:space="preserve">Virimo katilas su maišykle  </t>
  </si>
  <si>
    <t>6.1.</t>
  </si>
  <si>
    <t>6.1.1.</t>
  </si>
  <si>
    <t xml:space="preserve">Tūris 100-130 l  </t>
  </si>
  <si>
    <t>6.1.2.</t>
  </si>
  <si>
    <t xml:space="preserve">Galingumas ne mažiau 24 Kw  </t>
  </si>
  <si>
    <t>6.1.3.</t>
  </si>
  <si>
    <t xml:space="preserve">Matmenys ne mažesnis kiap 1160x925x1050 mm ir ne didesnis kaip 1355x1250x1285 mm  </t>
  </si>
  <si>
    <t>6.1.4.</t>
  </si>
  <si>
    <t xml:space="preserve">Pagamintas iš nerūdijančio plieno  </t>
  </si>
  <si>
    <t>6.1.5.</t>
  </si>
  <si>
    <t xml:space="preserve">Su motorizuotu pakreipimu  </t>
  </si>
  <si>
    <t>6.1.6.</t>
  </si>
  <si>
    <t xml:space="preserve">Reguliuojamos kojos  </t>
  </si>
  <si>
    <t>6.1.7.</t>
  </si>
  <si>
    <t xml:space="preserve">Su integruotu maišytuvu  </t>
  </si>
  <si>
    <t>6.1.8.</t>
  </si>
  <si>
    <t xml:space="preserve">Su dviguba sienele  </t>
  </si>
  <si>
    <t>6.1.9.</t>
  </si>
  <si>
    <t xml:space="preserve">Su čiaupu  </t>
  </si>
  <si>
    <t>7. DALIS</t>
  </si>
  <si>
    <t xml:space="preserve">BULVIŲ SKUTIMO MAŠINA  </t>
  </si>
  <si>
    <t>7.</t>
  </si>
  <si>
    <t xml:space="preserve">Bulvių skutimo mašina  </t>
  </si>
  <si>
    <t>7.1.</t>
  </si>
  <si>
    <t>7.1.1.</t>
  </si>
  <si>
    <t xml:space="preserve">Apkrova nuo 30 iki 40 kg  </t>
  </si>
  <si>
    <t>7.1.2.</t>
  </si>
  <si>
    <t xml:space="preserve">Pagaminta iš nerūdijančio plieno  </t>
  </si>
  <si>
    <t>7.1.3.</t>
  </si>
  <si>
    <t xml:space="preserve">Su abrazyviniu disku bulvėms ir morkoms skusti su disku svogūnams ir česnakams lupti.  </t>
  </si>
  <si>
    <t>7.1.4.</t>
  </si>
  <si>
    <t xml:space="preserve">Matmenys ne mažesnė kaip 500x700x1100mm ir ne didesnė kaip 550x880x1220 mm  </t>
  </si>
  <si>
    <t>8. DALIS</t>
  </si>
  <si>
    <t xml:space="preserve">ELEKTRINĖ KEPIMO PLOKŠTUMA  </t>
  </si>
  <si>
    <t>8.</t>
  </si>
  <si>
    <t xml:space="preserve">Elektrinė kepimo plokštuma  </t>
  </si>
  <si>
    <t>8.1.</t>
  </si>
  <si>
    <t>8.1.1.</t>
  </si>
  <si>
    <t xml:space="preserve">Matmenys: ne mažesnė kaip 800x900x850 mm ir ne didesnė kaip 850x950x950 mm  </t>
  </si>
  <si>
    <t>8.1.2.</t>
  </si>
  <si>
    <t xml:space="preserve">Pagaminta iš neūdijančio plieno  </t>
  </si>
  <si>
    <t>8.1.3.</t>
  </si>
  <si>
    <t xml:space="preserve">Galingumas ne mažesnis kaip 13 kW/400/3N  </t>
  </si>
  <si>
    <t>8.1.4.</t>
  </si>
  <si>
    <t xml:space="preserve">Su riebalų surinkimo stalciumi  </t>
  </si>
  <si>
    <t>8.1.5.</t>
  </si>
  <si>
    <t xml:space="preserve">Su lygiu kepimo paviršiumi  </t>
  </si>
  <si>
    <t>8.1.6.</t>
  </si>
  <si>
    <t xml:space="preserve">Su reguliuojamomis aukčio kojelėmis  </t>
  </si>
  <si>
    <t>Ūkio subjektai (įskaitant kvazisubtiekėjus - fiziniai asmenys, kuriuos ketinama įdarbinti pirkimo laimėjimo atveju), kurių pajėgumais tiekėjas remiasi, kad atitiktų keliamus kvalifikacijos reikalavimus:</t>
  </si>
  <si>
    <t>Pavadinimas*</t>
  </si>
  <si>
    <t>Kodas, adresas</t>
  </si>
  <si>
    <t>Perduodama veikla</t>
  </si>
  <si>
    <t>Perduodamos veiklos dalis nuo visos pirkimo sutarties (Eur arba %)</t>
  </si>
  <si>
    <t>Kval. Reikalavimo Nr.</t>
  </si>
  <si>
    <t>Subtiekėjams / subteikėjams / subrangovams numatomos perduoti veiklos (privaloma nurodyti) ir šių ūkio subjektų pavadinimai (jei žinomi):</t>
  </si>
  <si>
    <t>Perduodama veikla*</t>
  </si>
  <si>
    <t>Kartu su pasiūlymu pateikiami šie dokumentai:</t>
  </si>
  <si>
    <t>Dokumento  pavadinimas</t>
  </si>
  <si>
    <t>Dokumentas yra konfidencialus? Taip/Ne</t>
  </si>
  <si>
    <t>1</t>
  </si>
  <si>
    <t>Jungtinės veiklos kopija (jei taikoma)</t>
  </si>
  <si>
    <t>2</t>
  </si>
  <si>
    <t>Europos bendrasis viešųjų pirkimų dokumentas</t>
  </si>
  <si>
    <t>3</t>
  </si>
  <si>
    <t>Subtiekimo sutartis, ketinimų protokolas, preliminarios sutartys ar kiti dokumentai, patvirtinantys, kad laimėjus pirkimą tiekėjui bus prieinami kitų ūkio subjektų ištekliai (jei pasitelkiami kvalifikacijos atitikimui)</t>
  </si>
  <si>
    <t>4</t>
  </si>
  <si>
    <t>Pasiūlymo atitikimą pirkimo sąlygų techninei specifikacijai pagrindžiantys dokumentai</t>
  </si>
  <si>
    <t>Pasiūlyme nurodyta Prekės kaina, išskyrus jos sudedamąsias dalis, subtiekėjai, taip pat kita informacija, kuri teisės aktų nustatyta tvarka turi būti skelbiama arba kitokiu būdu viešai prieinama visuomenei, nėra laikoma konfidencialia informacija. Konfidencialią informaciją sudaro, visų pirma, komercinė (gamybinė) paslaptis ir konfidencialieji pasiūlymų aspektai. Informacija, kurią viešai skelbti įpareigoja Lietuvos Respublikos įstatymai, negali būti tiekėjo nurodoma kaip konfidenciali, todėl, tiekėjui nurodžius tokią informaciją kaip konfidencialią, perkančioji organizacija turi teisę ją skelbti. Jei tiekėjas nenurodo konfidencialios informacijos, laikoma, kad konfidencialios informacijos tiekėjo pasiūlyme nėra. Vadovaujantis Informacijos viešinimo Centrinėje viešųjų pirkimų informacinėje sistemoje tvarkos aprašu, patvirtintu Viešųjų pirkimų tarnybos direktoriaus 2017 m. birželio 19 d. įsakymu Nr. 1S-91 „Dėl Informacijos viešinimo Centrinėje viešųjų pirkimų informacinėje sistemoje tvarkos aprašo patvirtinimo“, perkančioji organizacija laimėjusio dalyvio pasiūlymą, išskyrus informaciją, kurią tiekėjas nurodė kaip konfidencialią, paskelbs CVP IS.</t>
  </si>
  <si>
    <t>Tiekėjo arba jo įgalioto asmens pareigų pavadinimas:</t>
  </si>
  <si>
    <t>Pasirašančio asmens vardas ir pavardė:</t>
  </si>
  <si>
    <t>7657 2023-12-18 10:49:44</t>
  </si>
  <si>
    <t>2024.01.26</t>
  </si>
  <si>
    <t>Vilnius</t>
  </si>
  <si>
    <t>UAB Arvitra Baltic</t>
  </si>
  <si>
    <t>S. Žukausko g 49, Vilnius</t>
  </si>
  <si>
    <t>LT100001793215</t>
  </si>
  <si>
    <t>LT747044060004997370</t>
  </si>
  <si>
    <t>Direktorius Andrzej Rawluszewicz</t>
  </si>
  <si>
    <t>+37068796284 ina@arvitra.lt</t>
  </si>
  <si>
    <t xml:space="preserve">Komercijos direktrorė Ina Alekberovienė
+37068796284 ina@arvitra.lt
</t>
  </si>
  <si>
    <t>PE-6
KiY-V PRO, Ukraina</t>
  </si>
  <si>
    <t>PEIME-100
Baratta, Italija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</si>
</sst>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2"/>
      <color theme="1"/>
      <name val="Calibri"/>
      <family val="2"/>
      <scheme val="minor"/>
    </font>
    <font>
      <sz val="11"/>
      <color theme="1"/>
      <name val="Calibri"/>
      <family val="2"/>
      <scheme val="minor"/>
    </font>
    <font>
      <b/>
      <sz val="11"/>
      <color theme="1"/>
      <name val="Calibri"/>
      <family val="2"/>
      <scheme val="minor"/>
    </font>
    <font>
      <sz val="11"/>
      <color indexed="8"/>
      <name val="Calibri"/>
      <family val="2"/>
      <scheme val="minor"/>
    </font>
    <font>
      <i/>
      <sz val="11"/>
      <color theme="1"/>
      <name val="Calibri"/>
      <family val="2"/>
      <scheme val="minor"/>
    </font>
  </fonts>
  <fills count="7">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BFBFBF"/>
        <bgColor rgb="FFBFBFBF"/>
      </patternFill>
    </fill>
    <fill>
      <patternFill patternType="solid">
        <fgColor rgb="FFFFFFFF"/>
        <bgColor rgb="FFFFFFFF"/>
      </patternFill>
    </fill>
    <fill>
      <patternFill patternType="solid">
        <fgColor rgb="FFFFFFFF"/>
        <bgColor rgb="FFFFFFFF"/>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8"/>
      </right>
      <top style="thin">
        <color indexed="8"/>
      </top>
      <bottom style="thin">
        <color indexed="8"/>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75">
    <xf numFmtId="0" fontId="0" fillId="0" borderId="0" xfId="0"/>
    <xf numFmtId="0" fontId="1" fillId="2" borderId="0" xfId="0" applyFont="1" applyFill="1"/>
    <xf numFmtId="0" fontId="2" fillId="2" borderId="0" xfId="0" applyFont="1" applyFill="1"/>
    <xf numFmtId="0" fontId="2" fillId="2" borderId="0" xfId="0" applyFont="1" applyFill="1" applyAlignment="1">
      <alignment horizontal="center"/>
    </xf>
    <xf numFmtId="0" fontId="1" fillId="2" borderId="1" xfId="0" applyFont="1" applyFill="1" applyBorder="1" applyAlignment="1">
      <alignment horizontal="left"/>
    </xf>
    <xf numFmtId="0" fontId="1" fillId="2" borderId="0" xfId="0" applyFont="1" applyFill="1" applyAlignment="1">
      <alignment vertical="center" wrapText="1"/>
    </xf>
    <xf numFmtId="0" fontId="1" fillId="2" borderId="0" xfId="0" applyFont="1" applyFill="1" applyAlignment="1" applyProtection="1">
      <alignment horizontal="center" vertical="center" wrapText="1"/>
      <protection locked="0"/>
    </xf>
    <xf numFmtId="0" fontId="1" fillId="2" borderId="3" xfId="0" applyFont="1" applyFill="1" applyBorder="1"/>
    <xf numFmtId="0" fontId="1" fillId="2" borderId="4" xfId="0" applyFont="1" applyFill="1" applyBorder="1" applyAlignment="1">
      <alignment horizontal="center" vertical="center" wrapText="1"/>
    </xf>
    <xf numFmtId="0" fontId="1" fillId="2" borderId="6" xfId="0" applyFont="1" applyFill="1" applyBorder="1" applyAlignment="1">
      <alignment horizontal="center" wrapText="1"/>
    </xf>
    <xf numFmtId="0" fontId="1" fillId="2" borderId="0" xfId="0" applyFont="1" applyFill="1" applyAlignment="1">
      <alignment horizontal="center" vertical="center" wrapText="1"/>
    </xf>
    <xf numFmtId="0" fontId="1" fillId="2" borderId="0" xfId="0" applyFont="1" applyFill="1" applyAlignment="1">
      <alignment horizontal="center" vertical="center"/>
    </xf>
    <xf numFmtId="0" fontId="2" fillId="4" borderId="0" xfId="0" applyFont="1" applyFill="1"/>
    <xf numFmtId="0" fontId="1" fillId="5" borderId="1" xfId="0" applyFont="1" applyFill="1" applyBorder="1" applyProtection="1">
      <protection locked="0"/>
    </xf>
    <xf numFmtId="0" fontId="1" fillId="4" borderId="0" xfId="0" applyFont="1" applyFill="1"/>
    <xf numFmtId="0" fontId="1" fillId="5" borderId="0" xfId="0" applyFont="1" applyFill="1" applyProtection="1">
      <protection locked="0"/>
    </xf>
    <xf numFmtId="0" fontId="2" fillId="4" borderId="23" xfId="0" applyFont="1" applyFill="1" applyBorder="1"/>
    <xf numFmtId="0" fontId="1" fillId="4" borderId="23" xfId="0" applyFont="1" applyFill="1" applyBorder="1"/>
    <xf numFmtId="0" fontId="1" fillId="6" borderId="23" xfId="0" applyFont="1" applyFill="1" applyBorder="1" applyProtection="1">
      <protection locked="0"/>
    </xf>
    <xf numFmtId="0" fontId="1" fillId="5" borderId="23" xfId="0" applyFont="1" applyFill="1" applyBorder="1" applyProtection="1">
      <protection locked="0"/>
    </xf>
    <xf numFmtId="0" fontId="1" fillId="3" borderId="8"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protection locked="0"/>
    </xf>
    <xf numFmtId="0" fontId="1" fillId="4" borderId="7" xfId="0" applyFont="1" applyFill="1" applyBorder="1" applyAlignment="1">
      <alignment horizontal="center" vertical="center" wrapText="1"/>
    </xf>
    <xf numFmtId="0" fontId="1" fillId="5" borderId="7" xfId="0" applyFont="1" applyFill="1" applyBorder="1" applyAlignment="1" applyProtection="1">
      <alignment horizontal="center" vertical="center" wrapText="1"/>
      <protection locked="0"/>
    </xf>
    <xf numFmtId="0" fontId="1" fillId="5" borderId="18" xfId="0" applyFont="1" applyFill="1" applyBorder="1" applyAlignment="1" applyProtection="1">
      <alignment horizontal="center" vertical="center" wrapText="1"/>
      <protection locked="0"/>
    </xf>
    <xf numFmtId="0" fontId="1" fillId="4" borderId="23" xfId="0" applyFont="1" applyFill="1" applyBorder="1" applyAlignment="1">
      <alignment wrapText="1"/>
    </xf>
    <xf numFmtId="0" fontId="2" fillId="4" borderId="23" xfId="0" applyFont="1" applyFill="1" applyBorder="1" applyAlignment="1">
      <alignment wrapText="1"/>
    </xf>
    <xf numFmtId="14" fontId="1" fillId="5" borderId="1" xfId="0" applyNumberFormat="1" applyFont="1" applyFill="1" applyBorder="1" applyProtection="1">
      <protection locked="0"/>
    </xf>
    <xf numFmtId="0" fontId="1" fillId="5" borderId="23" xfId="0" applyFont="1" applyFill="1" applyBorder="1" applyAlignment="1" applyProtection="1">
      <alignment wrapText="1"/>
      <protection locked="0"/>
    </xf>
    <xf numFmtId="0" fontId="1" fillId="2" borderId="0" xfId="0" applyFont="1" applyFill="1"/>
    <xf numFmtId="0" fontId="1" fillId="5" borderId="1" xfId="0" applyFont="1" applyFill="1" applyBorder="1" applyAlignment="1" applyProtection="1">
      <alignment horizontal="center" vertical="center" wrapText="1"/>
      <protection locked="0"/>
    </xf>
    <xf numFmtId="0" fontId="0" fillId="0" borderId="16" xfId="0" applyBorder="1" applyProtection="1">
      <protection locked="0"/>
    </xf>
    <xf numFmtId="0" fontId="0" fillId="0" borderId="15" xfId="0" applyBorder="1" applyProtection="1">
      <protection locked="0"/>
    </xf>
    <xf numFmtId="0" fontId="1" fillId="5" borderId="1" xfId="0" quotePrefix="1" applyFont="1" applyFill="1" applyBorder="1" applyAlignment="1" applyProtection="1">
      <alignment horizontal="center" vertical="center" wrapText="1"/>
      <protection locked="0"/>
    </xf>
    <xf numFmtId="49" fontId="3" fillId="2" borderId="2" xfId="0" applyNumberFormat="1" applyFont="1" applyFill="1" applyBorder="1" applyAlignment="1">
      <alignment horizontal="left" vertical="center" wrapText="1"/>
    </xf>
    <xf numFmtId="0" fontId="0" fillId="0" borderId="22" xfId="0" applyBorder="1"/>
    <xf numFmtId="0" fontId="2" fillId="2" borderId="0" xfId="0" applyFont="1" applyFill="1"/>
    <xf numFmtId="0" fontId="1" fillId="2" borderId="1" xfId="0" applyFont="1" applyFill="1" applyBorder="1" applyAlignment="1">
      <alignment vertical="center" wrapText="1"/>
    </xf>
    <xf numFmtId="0" fontId="0" fillId="0" borderId="15" xfId="0" applyBorder="1"/>
    <xf numFmtId="0" fontId="1" fillId="4" borderId="23" xfId="0" applyFont="1" applyFill="1" applyBorder="1" applyAlignment="1">
      <alignment vertical="center" wrapText="1"/>
    </xf>
    <xf numFmtId="0" fontId="0" fillId="0" borderId="23" xfId="0" applyBorder="1"/>
    <xf numFmtId="0" fontId="1" fillId="2" borderId="0" xfId="0" applyFont="1" applyFill="1" applyAlignment="1">
      <alignment vertical="center" wrapText="1"/>
    </xf>
    <xf numFmtId="49" fontId="3" fillId="2" borderId="2" xfId="0" applyNumberFormat="1" applyFont="1" applyFill="1" applyBorder="1" applyAlignment="1">
      <alignment horizontal="left" vertical="center"/>
    </xf>
    <xf numFmtId="0" fontId="1" fillId="5" borderId="23" xfId="0" applyFont="1" applyFill="1" applyBorder="1" applyAlignment="1" applyProtection="1">
      <alignment horizontal="center" vertical="center" wrapText="1"/>
      <protection locked="0"/>
    </xf>
    <xf numFmtId="0" fontId="0" fillId="0" borderId="23" xfId="0" applyBorder="1" applyProtection="1">
      <protection locked="0"/>
    </xf>
    <xf numFmtId="0" fontId="1" fillId="3" borderId="1" xfId="0" applyFont="1" applyFill="1" applyBorder="1" applyAlignment="1" applyProtection="1">
      <alignment horizontal="center" vertical="center" wrapText="1"/>
      <protection locked="0"/>
    </xf>
    <xf numFmtId="0" fontId="0" fillId="0" borderId="16" xfId="0" applyBorder="1"/>
    <xf numFmtId="0" fontId="1" fillId="3" borderId="7" xfId="0" applyFont="1" applyFill="1" applyBorder="1" applyAlignment="1" applyProtection="1">
      <alignment horizontal="center" vertical="center" wrapText="1"/>
      <protection locked="0"/>
    </xf>
    <xf numFmtId="0" fontId="1" fillId="2" borderId="5" xfId="0" applyFont="1" applyFill="1" applyBorder="1" applyAlignment="1">
      <alignment horizontal="center" vertical="center" wrapText="1"/>
    </xf>
    <xf numFmtId="0" fontId="0" fillId="0" borderId="13" xfId="0" applyBorder="1"/>
    <xf numFmtId="0" fontId="0" fillId="0" borderId="12" xfId="0" applyBorder="1"/>
    <xf numFmtId="0" fontId="1" fillId="3" borderId="8" xfId="0" applyFont="1" applyFill="1" applyBorder="1" applyAlignment="1" applyProtection="1">
      <alignment horizontal="center" vertical="center" wrapText="1"/>
      <protection locked="0"/>
    </xf>
    <xf numFmtId="0" fontId="0" fillId="0" borderId="17" xfId="0" applyBorder="1"/>
    <xf numFmtId="0" fontId="1" fillId="3" borderId="10" xfId="0" applyFont="1" applyFill="1" applyBorder="1" applyAlignment="1" applyProtection="1">
      <alignment horizontal="center" vertical="center" wrapText="1"/>
      <protection locked="0"/>
    </xf>
    <xf numFmtId="0" fontId="0" fillId="0" borderId="19" xfId="0" applyBorder="1"/>
    <xf numFmtId="0" fontId="0" fillId="0" borderId="20" xfId="0" applyBorder="1"/>
    <xf numFmtId="0" fontId="1" fillId="2" borderId="4" xfId="0" applyFont="1" applyFill="1" applyBorder="1" applyAlignment="1">
      <alignment horizontal="center" vertical="center" wrapText="1"/>
    </xf>
    <xf numFmtId="0" fontId="1" fillId="3" borderId="0" xfId="0" applyFont="1" applyFill="1" applyProtection="1">
      <protection locked="0"/>
    </xf>
    <xf numFmtId="0" fontId="1" fillId="4" borderId="1" xfId="0" applyFont="1" applyFill="1" applyBorder="1" applyAlignment="1">
      <alignment horizontal="left" vertical="center" wrapText="1"/>
    </xf>
    <xf numFmtId="0" fontId="1" fillId="2" borderId="6" xfId="0" applyFont="1" applyFill="1" applyBorder="1" applyAlignment="1">
      <alignment horizontal="center" vertical="center" wrapText="1"/>
    </xf>
    <xf numFmtId="0" fontId="0" fillId="0" borderId="14" xfId="0" applyBorder="1"/>
    <xf numFmtId="0" fontId="1" fillId="3" borderId="9" xfId="0" applyFont="1" applyFill="1" applyBorder="1" applyAlignment="1" applyProtection="1">
      <alignment horizontal="center" vertical="center" wrapText="1"/>
      <protection locked="0"/>
    </xf>
    <xf numFmtId="0" fontId="1" fillId="5" borderId="17" xfId="0" applyFont="1" applyFill="1" applyBorder="1" applyAlignment="1" applyProtection="1">
      <alignment horizontal="center" vertical="center" wrapText="1"/>
      <protection locked="0"/>
    </xf>
    <xf numFmtId="0" fontId="1" fillId="5" borderId="1" xfId="0" applyFont="1" applyFill="1" applyBorder="1" applyAlignment="1" applyProtection="1">
      <alignment horizontal="left" vertical="center" wrapText="1"/>
      <protection locked="0"/>
    </xf>
    <xf numFmtId="0" fontId="1" fillId="2" borderId="12"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0" xfId="0" applyFont="1" applyFill="1" applyAlignment="1">
      <alignment horizontal="right"/>
    </xf>
    <xf numFmtId="0" fontId="4" fillId="2" borderId="0" xfId="0" applyFont="1" applyFill="1" applyAlignment="1">
      <alignment horizontal="left" vertical="top" wrapText="1"/>
    </xf>
    <xf numFmtId="0" fontId="2" fillId="2" borderId="0" xfId="0" applyFont="1" applyFill="1" applyAlignment="1">
      <alignment horizontal="left"/>
    </xf>
    <xf numFmtId="0" fontId="1" fillId="5" borderId="10" xfId="0" applyFont="1" applyFill="1" applyBorder="1" applyAlignment="1" applyProtection="1">
      <alignment horizontal="left" vertical="center" wrapText="1"/>
      <protection locked="0"/>
    </xf>
    <xf numFmtId="0" fontId="1" fillId="5" borderId="21" xfId="0" applyFont="1" applyFill="1" applyBorder="1" applyAlignment="1" applyProtection="1">
      <alignment horizontal="center" vertical="center" wrapText="1"/>
      <protection locked="0"/>
    </xf>
    <xf numFmtId="0" fontId="0" fillId="0" borderId="3" xfId="0" applyBorder="1"/>
    <xf numFmtId="0" fontId="0" fillId="0" borderId="21" xfId="0" applyBorder="1"/>
    <xf numFmtId="0" fontId="2" fillId="2" borderId="0" xfId="0" applyFont="1" applyFill="1" applyAlignment="1">
      <alignment horizontal="left" vertical="center" wrapText="1"/>
    </xf>
    <xf numFmtId="0" fontId="2" fillId="2" borderId="0" xfId="0" applyFont="1" applyFill="1" applyAlignment="1">
      <alignment horizontal="left" wrapText="1"/>
    </xf>
  </cellXfs>
  <cellStyles count="1">
    <cellStyle name="Įprasta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G177"/>
  <sheetViews>
    <sheetView tabSelected="1" topLeftCell="A161" workbookViewId="0">
      <selection activeCell="D176" sqref="D176:D177"/>
    </sheetView>
  </sheetViews>
  <sheetFormatPr defaultColWidth="10.8984375" defaultRowHeight="14.4" x14ac:dyDescent="0.3"/>
  <cols>
    <col min="1" max="1" width="9.09765625" style="1" customWidth="1"/>
    <col min="2" max="2" width="78" style="1" customWidth="1"/>
    <col min="3" max="3" width="8.69921875" style="1" customWidth="1"/>
    <col min="4" max="4" width="12.59765625" style="1" customWidth="1"/>
    <col min="5" max="5" width="15" style="1" customWidth="1"/>
    <col min="6" max="6" width="14.59765625" style="1" customWidth="1"/>
    <col min="7" max="7" width="24.8984375" style="1" customWidth="1"/>
    <col min="8" max="8" width="26.5" style="1" customWidth="1"/>
    <col min="9" max="15" width="25" style="1" customWidth="1"/>
    <col min="16" max="16" width="10.8984375" style="1" customWidth="1"/>
    <col min="17" max="16384" width="10.8984375" style="1"/>
  </cols>
  <sheetData>
    <row r="2" spans="1:6" x14ac:dyDescent="0.3">
      <c r="A2" s="12" t="s">
        <v>0</v>
      </c>
      <c r="B2" s="2"/>
    </row>
    <row r="3" spans="1:6" x14ac:dyDescent="0.3">
      <c r="B3" s="3"/>
    </row>
    <row r="4" spans="1:6" x14ac:dyDescent="0.3">
      <c r="A4" s="12" t="s">
        <v>1</v>
      </c>
      <c r="B4" s="2"/>
    </row>
    <row r="5" spans="1:6" x14ac:dyDescent="0.3">
      <c r="A5" s="2"/>
      <c r="B5" s="2"/>
    </row>
    <row r="6" spans="1:6" x14ac:dyDescent="0.3">
      <c r="A6" s="1" t="s">
        <v>2</v>
      </c>
      <c r="B6" s="12" t="s">
        <v>3</v>
      </c>
    </row>
    <row r="7" spans="1:6" x14ac:dyDescent="0.3">
      <c r="B7" s="2"/>
    </row>
    <row r="8" spans="1:6" x14ac:dyDescent="0.3">
      <c r="A8" s="4" t="s">
        <v>4</v>
      </c>
      <c r="B8" s="13" t="s">
        <v>201</v>
      </c>
    </row>
    <row r="9" spans="1:6" x14ac:dyDescent="0.3">
      <c r="A9" s="4" t="s">
        <v>5</v>
      </c>
      <c r="B9" s="27">
        <v>24800</v>
      </c>
    </row>
    <row r="10" spans="1:6" x14ac:dyDescent="0.3">
      <c r="A10" s="4" t="s">
        <v>6</v>
      </c>
      <c r="B10" s="13" t="s">
        <v>202</v>
      </c>
    </row>
    <row r="12" spans="1:6" ht="15.6" x14ac:dyDescent="0.3">
      <c r="A12" s="37" t="s">
        <v>7</v>
      </c>
      <c r="B12" s="38"/>
      <c r="C12" s="30" t="s">
        <v>203</v>
      </c>
      <c r="D12" s="31"/>
      <c r="E12" s="31"/>
      <c r="F12" s="32"/>
    </row>
    <row r="13" spans="1:6" ht="15.9" customHeight="1" x14ac:dyDescent="0.3">
      <c r="A13" s="42" t="s">
        <v>8</v>
      </c>
      <c r="B13" s="35"/>
      <c r="C13" s="30">
        <v>300129795</v>
      </c>
      <c r="D13" s="31"/>
      <c r="E13" s="31"/>
      <c r="F13" s="32"/>
    </row>
    <row r="14" spans="1:6" ht="15.9" customHeight="1" x14ac:dyDescent="0.3">
      <c r="A14" s="42" t="s">
        <v>9</v>
      </c>
      <c r="B14" s="35"/>
      <c r="C14" s="30" t="s">
        <v>204</v>
      </c>
      <c r="D14" s="31"/>
      <c r="E14" s="31"/>
      <c r="F14" s="32"/>
    </row>
    <row r="15" spans="1:6" ht="15.9" customHeight="1" x14ac:dyDescent="0.3">
      <c r="A15" s="37" t="s">
        <v>10</v>
      </c>
      <c r="B15" s="38"/>
      <c r="C15" s="30" t="s">
        <v>205</v>
      </c>
      <c r="D15" s="31"/>
      <c r="E15" s="31"/>
      <c r="F15" s="32"/>
    </row>
    <row r="16" spans="1:6" ht="63" customHeight="1" x14ac:dyDescent="0.3">
      <c r="A16" s="34" t="s">
        <v>11</v>
      </c>
      <c r="B16" s="35"/>
      <c r="C16" s="30" t="s">
        <v>206</v>
      </c>
      <c r="D16" s="31"/>
      <c r="E16" s="31"/>
      <c r="F16" s="32"/>
    </row>
    <row r="17" spans="1:7" ht="15.9" customHeight="1" x14ac:dyDescent="0.3">
      <c r="A17" s="37" t="s">
        <v>12</v>
      </c>
      <c r="B17" s="38"/>
      <c r="C17" s="30" t="s">
        <v>207</v>
      </c>
      <c r="D17" s="31"/>
      <c r="E17" s="31"/>
      <c r="F17" s="32"/>
    </row>
    <row r="18" spans="1:7" ht="15.9" customHeight="1" x14ac:dyDescent="0.3">
      <c r="A18" s="37" t="s">
        <v>13</v>
      </c>
      <c r="B18" s="38"/>
      <c r="C18" s="33" t="s">
        <v>208</v>
      </c>
      <c r="D18" s="31"/>
      <c r="E18" s="31"/>
      <c r="F18" s="32"/>
    </row>
    <row r="19" spans="1:7" ht="48" customHeight="1" x14ac:dyDescent="0.3">
      <c r="A19" s="37" t="s">
        <v>14</v>
      </c>
      <c r="B19" s="38"/>
      <c r="C19" s="30" t="s">
        <v>207</v>
      </c>
      <c r="D19" s="31"/>
      <c r="E19" s="31"/>
      <c r="F19" s="32"/>
    </row>
    <row r="20" spans="1:7" ht="54.9" customHeight="1" x14ac:dyDescent="0.3">
      <c r="A20" s="37" t="s">
        <v>15</v>
      </c>
      <c r="B20" s="38"/>
      <c r="C20" s="30" t="s">
        <v>209</v>
      </c>
      <c r="D20" s="31"/>
      <c r="E20" s="31"/>
      <c r="F20" s="32"/>
    </row>
    <row r="21" spans="1:7" ht="71.099999999999994" customHeight="1" x14ac:dyDescent="0.3">
      <c r="A21" s="39" t="s">
        <v>16</v>
      </c>
      <c r="B21" s="40"/>
      <c r="C21" s="43"/>
      <c r="D21" s="44"/>
      <c r="E21" s="44"/>
      <c r="F21" s="44"/>
      <c r="G21" s="14" t="str">
        <f>IF((SUMPRODUCT(--(C21=""))&gt;0), "Privaloma užpildyti, kai taikomi pašalinimo pagrindai", "")</f>
        <v>Privaloma užpildyti, kai taikomi pašalinimo pagrindai</v>
      </c>
    </row>
    <row r="22" spans="1:7" ht="18" customHeight="1" x14ac:dyDescent="0.3">
      <c r="A22" s="5"/>
      <c r="B22" s="5"/>
      <c r="C22" s="6"/>
      <c r="D22" s="6"/>
      <c r="E22" s="6"/>
      <c r="F22" s="6"/>
    </row>
    <row r="23" spans="1:7" x14ac:dyDescent="0.3">
      <c r="A23" s="36" t="s">
        <v>17</v>
      </c>
      <c r="B23" s="29"/>
      <c r="C23" s="29"/>
      <c r="D23" s="29"/>
      <c r="E23" s="29"/>
      <c r="F23" s="29"/>
    </row>
    <row r="24" spans="1:7" x14ac:dyDescent="0.3">
      <c r="A24" s="29" t="s">
        <v>18</v>
      </c>
      <c r="B24" s="29"/>
      <c r="C24" s="29"/>
      <c r="D24" s="29"/>
      <c r="E24" s="29"/>
      <c r="F24" s="29"/>
    </row>
    <row r="25" spans="1:7" x14ac:dyDescent="0.3">
      <c r="A25" s="29" t="s">
        <v>19</v>
      </c>
      <c r="B25" s="29"/>
      <c r="C25" s="29"/>
      <c r="D25" s="29"/>
      <c r="E25" s="29"/>
      <c r="F25" s="29"/>
    </row>
    <row r="26" spans="1:7" x14ac:dyDescent="0.3">
      <c r="A26" s="29" t="s">
        <v>20</v>
      </c>
      <c r="B26" s="29"/>
      <c r="C26" s="29"/>
      <c r="D26" s="29"/>
      <c r="E26" s="29"/>
      <c r="F26" s="29"/>
    </row>
    <row r="27" spans="1:7" x14ac:dyDescent="0.3">
      <c r="A27" s="29" t="s">
        <v>21</v>
      </c>
      <c r="B27" s="29"/>
      <c r="C27" s="29"/>
      <c r="D27" s="29"/>
      <c r="E27" s="29"/>
      <c r="F27" s="29"/>
    </row>
    <row r="28" spans="1:7" ht="32.1" customHeight="1" x14ac:dyDescent="0.3">
      <c r="A28" s="41" t="s">
        <v>22</v>
      </c>
      <c r="B28" s="29"/>
      <c r="C28" s="29"/>
      <c r="D28" s="29"/>
      <c r="E28" s="29"/>
      <c r="F28" s="29"/>
    </row>
    <row r="29" spans="1:7" x14ac:dyDescent="0.3">
      <c r="A29" s="29" t="s">
        <v>23</v>
      </c>
      <c r="B29" s="29"/>
      <c r="C29" s="29"/>
      <c r="D29" s="29"/>
      <c r="E29" s="29"/>
      <c r="F29" s="29"/>
    </row>
    <row r="30" spans="1:7" x14ac:dyDescent="0.3">
      <c r="A30" s="14" t="s">
        <v>24</v>
      </c>
      <c r="D30" s="15">
        <v>21</v>
      </c>
    </row>
    <row r="31" spans="1:7" x14ac:dyDescent="0.3">
      <c r="A31" s="14" t="s">
        <v>25</v>
      </c>
    </row>
    <row r="32" spans="1:7" x14ac:dyDescent="0.3">
      <c r="A32" s="12" t="s">
        <v>26</v>
      </c>
      <c r="B32" s="12" t="s">
        <v>27</v>
      </c>
    </row>
    <row r="34" spans="1:7" x14ac:dyDescent="0.3">
      <c r="A34" s="12" t="s">
        <v>28</v>
      </c>
    </row>
    <row r="35" spans="1:7" ht="28.8" x14ac:dyDescent="0.3">
      <c r="A35" s="16" t="s">
        <v>29</v>
      </c>
      <c r="B35" s="16" t="s">
        <v>30</v>
      </c>
      <c r="C35" s="16" t="s">
        <v>31</v>
      </c>
      <c r="D35" s="16" t="s">
        <v>32</v>
      </c>
      <c r="E35" s="16" t="s">
        <v>33</v>
      </c>
      <c r="F35" s="16" t="s">
        <v>34</v>
      </c>
      <c r="G35" s="26" t="s">
        <v>35</v>
      </c>
    </row>
    <row r="36" spans="1:7" x14ac:dyDescent="0.3">
      <c r="A36" s="16" t="s">
        <v>36</v>
      </c>
      <c r="B36" s="16" t="s">
        <v>37</v>
      </c>
      <c r="C36" s="17"/>
      <c r="D36" s="17"/>
      <c r="E36" s="17"/>
      <c r="F36" s="17"/>
      <c r="G36" s="17"/>
    </row>
    <row r="37" spans="1:7" x14ac:dyDescent="0.3">
      <c r="A37" s="17" t="s">
        <v>38</v>
      </c>
      <c r="B37" s="17" t="s">
        <v>37</v>
      </c>
      <c r="C37" s="17">
        <v>1</v>
      </c>
      <c r="D37" s="17" t="s">
        <v>39</v>
      </c>
      <c r="E37" s="18"/>
      <c r="F37" s="17" t="str">
        <f>IF(ISBLANK(E37),"", PRODUCT(C37,E37))</f>
        <v/>
      </c>
      <c r="G37" s="28"/>
    </row>
    <row r="38" spans="1:7" x14ac:dyDescent="0.3">
      <c r="A38" s="17" t="s">
        <v>40</v>
      </c>
      <c r="B38" s="17" t="s">
        <v>41</v>
      </c>
      <c r="C38" s="17"/>
      <c r="D38" s="17"/>
      <c r="E38" s="17"/>
      <c r="F38" s="17"/>
      <c r="G38" s="17"/>
    </row>
    <row r="39" spans="1:7" x14ac:dyDescent="0.3">
      <c r="A39" s="17" t="s">
        <v>42</v>
      </c>
      <c r="B39" s="17" t="s">
        <v>43</v>
      </c>
      <c r="C39" s="17"/>
      <c r="D39" s="17"/>
      <c r="E39" s="17"/>
      <c r="F39" s="17"/>
      <c r="G39" s="17"/>
    </row>
    <row r="40" spans="1:7" x14ac:dyDescent="0.3">
      <c r="A40" s="17" t="s">
        <v>44</v>
      </c>
      <c r="B40" s="17" t="s">
        <v>45</v>
      </c>
      <c r="C40" s="17"/>
      <c r="D40" s="17"/>
      <c r="E40" s="17"/>
      <c r="F40" s="17"/>
      <c r="G40" s="17"/>
    </row>
    <row r="41" spans="1:7" x14ac:dyDescent="0.3">
      <c r="A41" s="17" t="s">
        <v>46</v>
      </c>
      <c r="B41" s="17" t="s">
        <v>47</v>
      </c>
      <c r="C41" s="17"/>
      <c r="D41" s="17"/>
      <c r="E41" s="17"/>
      <c r="F41" s="17"/>
      <c r="G41" s="17"/>
    </row>
    <row r="42" spans="1:7" x14ac:dyDescent="0.3">
      <c r="A42" s="17" t="s">
        <v>48</v>
      </c>
      <c r="B42" s="17" t="s">
        <v>49</v>
      </c>
      <c r="C42" s="17"/>
      <c r="D42" s="17"/>
      <c r="E42" s="17"/>
      <c r="F42" s="17"/>
      <c r="G42" s="17"/>
    </row>
    <row r="43" spans="1:7" x14ac:dyDescent="0.3">
      <c r="A43" s="17" t="s">
        <v>50</v>
      </c>
      <c r="B43" s="25" t="s">
        <v>51</v>
      </c>
      <c r="C43" s="17"/>
      <c r="D43" s="17"/>
      <c r="E43" s="17"/>
      <c r="F43" s="17"/>
      <c r="G43" s="17"/>
    </row>
    <row r="44" spans="1:7" x14ac:dyDescent="0.3">
      <c r="A44" s="17" t="s">
        <v>52</v>
      </c>
      <c r="B44" s="17" t="s">
        <v>53</v>
      </c>
      <c r="C44" s="17"/>
      <c r="D44" s="17"/>
      <c r="E44" s="17"/>
      <c r="F44" s="17"/>
      <c r="G44" s="17"/>
    </row>
    <row r="45" spans="1:7" x14ac:dyDescent="0.3">
      <c r="A45" s="17" t="s">
        <v>54</v>
      </c>
      <c r="B45" s="17" t="s">
        <v>55</v>
      </c>
      <c r="C45" s="17"/>
      <c r="D45" s="17"/>
      <c r="E45" s="17"/>
      <c r="F45" s="17"/>
      <c r="G45" s="17"/>
    </row>
    <row r="46" spans="1:7" x14ac:dyDescent="0.3">
      <c r="A46" s="17" t="s">
        <v>56</v>
      </c>
      <c r="B46" s="17" t="s">
        <v>57</v>
      </c>
      <c r="C46" s="17"/>
      <c r="D46" s="17"/>
      <c r="E46" s="17"/>
      <c r="F46" s="17"/>
      <c r="G46" s="17"/>
    </row>
    <row r="47" spans="1:7" x14ac:dyDescent="0.3">
      <c r="E47" s="16" t="s">
        <v>58</v>
      </c>
      <c r="F47" s="16" t="str">
        <f>IF((COUNT(C37:C46)&lt;&gt;COUNT(F37:F46)),"", ROUND(SUM(F37:F46),2))</f>
        <v/>
      </c>
      <c r="G47" s="14" t="str">
        <f>IF((COUNT(C37:C46)&lt;&gt;COUNT(F37:F46)),"Neužpildytos visų objektų kainos", "")</f>
        <v>Neužpildytos visų objektų kainos</v>
      </c>
    </row>
    <row r="48" spans="1:7" x14ac:dyDescent="0.3">
      <c r="C48" s="16" t="s">
        <v>59</v>
      </c>
      <c r="D48" s="19"/>
      <c r="E48" s="16" t="s">
        <v>60</v>
      </c>
      <c r="F48" s="16" t="str">
        <f>IF(OR(F47="",D48=""),"", ROUND(PRODUCT(D48,F47)/100,2))</f>
        <v/>
      </c>
      <c r="G48" s="14" t="str">
        <f>IF(D48="", "Nurodykite taikomą PVM dydį", "")</f>
        <v>Nurodykite taikomą PVM dydį</v>
      </c>
    </row>
    <row r="49" spans="1:7" x14ac:dyDescent="0.3">
      <c r="E49" s="16" t="s">
        <v>61</v>
      </c>
      <c r="F49" s="16">
        <f>IF(ISBLANK(F48), "", ROUND(SUM(F47:F48),2))</f>
        <v>0</v>
      </c>
    </row>
    <row r="53" spans="1:7" x14ac:dyDescent="0.3">
      <c r="A53" s="12" t="s">
        <v>62</v>
      </c>
      <c r="B53" s="12" t="s">
        <v>63</v>
      </c>
    </row>
    <row r="55" spans="1:7" x14ac:dyDescent="0.3">
      <c r="A55" s="12" t="s">
        <v>28</v>
      </c>
    </row>
    <row r="56" spans="1:7" ht="28.8" x14ac:dyDescent="0.3">
      <c r="A56" s="16" t="s">
        <v>29</v>
      </c>
      <c r="B56" s="16" t="s">
        <v>30</v>
      </c>
      <c r="C56" s="16" t="s">
        <v>31</v>
      </c>
      <c r="D56" s="16" t="s">
        <v>32</v>
      </c>
      <c r="E56" s="16" t="s">
        <v>33</v>
      </c>
      <c r="F56" s="16" t="s">
        <v>34</v>
      </c>
      <c r="G56" s="26" t="s">
        <v>35</v>
      </c>
    </row>
    <row r="57" spans="1:7" x14ac:dyDescent="0.3">
      <c r="A57" s="16" t="s">
        <v>64</v>
      </c>
      <c r="B57" s="16" t="s">
        <v>65</v>
      </c>
      <c r="C57" s="17"/>
      <c r="D57" s="17"/>
      <c r="E57" s="17"/>
      <c r="F57" s="17"/>
      <c r="G57" s="17"/>
    </row>
    <row r="58" spans="1:7" x14ac:dyDescent="0.3">
      <c r="A58" s="17" t="s">
        <v>66</v>
      </c>
      <c r="B58" s="17" t="s">
        <v>65</v>
      </c>
      <c r="C58" s="17">
        <v>1</v>
      </c>
      <c r="D58" s="17" t="s">
        <v>39</v>
      </c>
      <c r="E58" s="18"/>
      <c r="F58" s="17" t="str">
        <f>IF(ISBLANK(E58),"", PRODUCT(C58,E58))</f>
        <v/>
      </c>
      <c r="G58" s="28"/>
    </row>
    <row r="59" spans="1:7" x14ac:dyDescent="0.3">
      <c r="A59" s="17" t="s">
        <v>67</v>
      </c>
      <c r="B59" s="17" t="s">
        <v>68</v>
      </c>
      <c r="C59" s="17"/>
      <c r="D59" s="17"/>
      <c r="E59" s="17"/>
      <c r="F59" s="17"/>
      <c r="G59" s="17"/>
    </row>
    <row r="60" spans="1:7" x14ac:dyDescent="0.3">
      <c r="A60" s="17" t="s">
        <v>69</v>
      </c>
      <c r="B60" s="17" t="s">
        <v>70</v>
      </c>
      <c r="C60" s="17"/>
      <c r="D60" s="17"/>
      <c r="E60" s="17"/>
      <c r="F60" s="17"/>
      <c r="G60" s="17"/>
    </row>
    <row r="61" spans="1:7" x14ac:dyDescent="0.3">
      <c r="A61" s="17" t="s">
        <v>71</v>
      </c>
      <c r="B61" s="17" t="s">
        <v>72</v>
      </c>
      <c r="C61" s="17"/>
      <c r="D61" s="17"/>
      <c r="E61" s="17"/>
      <c r="F61" s="17"/>
      <c r="G61" s="17"/>
    </row>
    <row r="62" spans="1:7" x14ac:dyDescent="0.3">
      <c r="A62" s="17" t="s">
        <v>73</v>
      </c>
      <c r="B62" s="17" t="s">
        <v>74</v>
      </c>
      <c r="C62" s="17"/>
      <c r="D62" s="17"/>
      <c r="E62" s="17"/>
      <c r="F62" s="17"/>
      <c r="G62" s="17"/>
    </row>
    <row r="63" spans="1:7" x14ac:dyDescent="0.3">
      <c r="E63" s="16" t="s">
        <v>58</v>
      </c>
      <c r="F63" s="16" t="str">
        <f>IF((COUNT(C58:C62)&lt;&gt;COUNT(F58:F62)),"", ROUND(SUM(F58:F62),2))</f>
        <v/>
      </c>
      <c r="G63" s="14" t="str">
        <f>IF((COUNT(C58:C62)&lt;&gt;COUNT(F58:F62)),"Neužpildytos visų objektų kainos", "")</f>
        <v>Neužpildytos visų objektų kainos</v>
      </c>
    </row>
    <row r="64" spans="1:7" x14ac:dyDescent="0.3">
      <c r="C64" s="16" t="s">
        <v>59</v>
      </c>
      <c r="D64" s="19"/>
      <c r="E64" s="16" t="s">
        <v>60</v>
      </c>
      <c r="F64" s="16" t="str">
        <f>IF(OR(F63="",D64=""),"", ROUND(PRODUCT(D64,F63)/100,2))</f>
        <v/>
      </c>
      <c r="G64" s="14" t="str">
        <f>IF(D64="", "Nurodykite taikomą PVM dydį", "")</f>
        <v>Nurodykite taikomą PVM dydį</v>
      </c>
    </row>
    <row r="65" spans="1:7" x14ac:dyDescent="0.3">
      <c r="E65" s="16" t="s">
        <v>61</v>
      </c>
      <c r="F65" s="16">
        <f>IF(ISBLANK(F64), "", ROUND(SUM(F63:F64),2))</f>
        <v>0</v>
      </c>
    </row>
    <row r="69" spans="1:7" x14ac:dyDescent="0.3">
      <c r="A69" s="12" t="s">
        <v>75</v>
      </c>
      <c r="B69" s="12" t="s">
        <v>76</v>
      </c>
    </row>
    <row r="71" spans="1:7" x14ac:dyDescent="0.3">
      <c r="A71" s="12" t="s">
        <v>28</v>
      </c>
    </row>
    <row r="72" spans="1:7" ht="28.8" x14ac:dyDescent="0.3">
      <c r="A72" s="16" t="s">
        <v>29</v>
      </c>
      <c r="B72" s="16" t="s">
        <v>30</v>
      </c>
      <c r="C72" s="16" t="s">
        <v>31</v>
      </c>
      <c r="D72" s="16" t="s">
        <v>32</v>
      </c>
      <c r="E72" s="16" t="s">
        <v>33</v>
      </c>
      <c r="F72" s="16" t="s">
        <v>34</v>
      </c>
      <c r="G72" s="26" t="s">
        <v>35</v>
      </c>
    </row>
    <row r="73" spans="1:7" x14ac:dyDescent="0.3">
      <c r="A73" s="16" t="s">
        <v>77</v>
      </c>
      <c r="B73" s="16" t="s">
        <v>78</v>
      </c>
      <c r="C73" s="17"/>
      <c r="D73" s="17"/>
      <c r="E73" s="17"/>
      <c r="F73" s="17"/>
      <c r="G73" s="17"/>
    </row>
    <row r="74" spans="1:7" x14ac:dyDescent="0.3">
      <c r="A74" s="17" t="s">
        <v>79</v>
      </c>
      <c r="B74" s="17" t="s">
        <v>78</v>
      </c>
      <c r="C74" s="17">
        <v>1</v>
      </c>
      <c r="D74" s="17" t="s">
        <v>39</v>
      </c>
      <c r="E74" s="18"/>
      <c r="F74" s="17" t="str">
        <f>IF(ISBLANK(E74),"", PRODUCT(C74,E74))</f>
        <v/>
      </c>
      <c r="G74" s="28"/>
    </row>
    <row r="75" spans="1:7" x14ac:dyDescent="0.3">
      <c r="A75" s="17" t="s">
        <v>80</v>
      </c>
      <c r="B75" s="17" t="s">
        <v>81</v>
      </c>
      <c r="C75" s="17"/>
      <c r="D75" s="17"/>
      <c r="E75" s="17"/>
      <c r="F75" s="17"/>
      <c r="G75" s="17"/>
    </row>
    <row r="76" spans="1:7" x14ac:dyDescent="0.3">
      <c r="A76" s="17" t="s">
        <v>82</v>
      </c>
      <c r="B76" s="17" t="s">
        <v>83</v>
      </c>
      <c r="C76" s="17"/>
      <c r="D76" s="17"/>
      <c r="E76" s="17"/>
      <c r="F76" s="17"/>
      <c r="G76" s="17"/>
    </row>
    <row r="77" spans="1:7" x14ac:dyDescent="0.3">
      <c r="A77" s="17" t="s">
        <v>84</v>
      </c>
      <c r="B77" s="17" t="s">
        <v>85</v>
      </c>
      <c r="C77" s="17"/>
      <c r="D77" s="17"/>
      <c r="E77" s="17"/>
      <c r="F77" s="17"/>
      <c r="G77" s="17"/>
    </row>
    <row r="78" spans="1:7" x14ac:dyDescent="0.3">
      <c r="A78" s="17" t="s">
        <v>86</v>
      </c>
      <c r="B78" s="17" t="s">
        <v>87</v>
      </c>
      <c r="C78" s="17"/>
      <c r="D78" s="17"/>
      <c r="E78" s="17"/>
      <c r="F78" s="17"/>
      <c r="G78" s="17"/>
    </row>
    <row r="79" spans="1:7" x14ac:dyDescent="0.3">
      <c r="A79" s="17" t="s">
        <v>88</v>
      </c>
      <c r="B79" s="17" t="s">
        <v>89</v>
      </c>
      <c r="C79" s="17"/>
      <c r="D79" s="17"/>
      <c r="E79" s="17"/>
      <c r="F79" s="17"/>
      <c r="G79" s="17"/>
    </row>
    <row r="80" spans="1:7" x14ac:dyDescent="0.3">
      <c r="A80" s="17" t="s">
        <v>90</v>
      </c>
      <c r="B80" s="17" t="s">
        <v>91</v>
      </c>
      <c r="C80" s="17"/>
      <c r="D80" s="17"/>
      <c r="E80" s="17"/>
      <c r="F80" s="17"/>
      <c r="G80" s="17"/>
    </row>
    <row r="81" spans="1:7" x14ac:dyDescent="0.3">
      <c r="E81" s="16" t="s">
        <v>58</v>
      </c>
      <c r="F81" s="16" t="str">
        <f>IF((COUNT(C74:C80)&lt;&gt;COUNT(F74:F80)),"", ROUND(SUM(F74:F80),2))</f>
        <v/>
      </c>
      <c r="G81" s="14" t="str">
        <f>IF((COUNT(C74:C80)&lt;&gt;COUNT(F74:F80)),"Neužpildytos visų objektų kainos", "")</f>
        <v>Neužpildytos visų objektų kainos</v>
      </c>
    </row>
    <row r="82" spans="1:7" x14ac:dyDescent="0.3">
      <c r="C82" s="16" t="s">
        <v>59</v>
      </c>
      <c r="D82" s="19"/>
      <c r="E82" s="16" t="s">
        <v>60</v>
      </c>
      <c r="F82" s="16" t="str">
        <f>IF(OR(F81="",D82=""),"", ROUND(PRODUCT(D82,F81)/100,2))</f>
        <v/>
      </c>
      <c r="G82" s="14" t="str">
        <f>IF(D82="", "Nurodykite taikomą PVM dydį", "")</f>
        <v>Nurodykite taikomą PVM dydį</v>
      </c>
    </row>
    <row r="83" spans="1:7" x14ac:dyDescent="0.3">
      <c r="E83" s="16" t="s">
        <v>61</v>
      </c>
      <c r="F83" s="16">
        <f>IF(ISBLANK(F82), "", ROUND(SUM(F81:F82),2))</f>
        <v>0</v>
      </c>
    </row>
    <row r="87" spans="1:7" x14ac:dyDescent="0.3">
      <c r="A87" s="12" t="s">
        <v>92</v>
      </c>
      <c r="B87" s="12" t="s">
        <v>93</v>
      </c>
    </row>
    <row r="89" spans="1:7" x14ac:dyDescent="0.3">
      <c r="A89" s="12" t="s">
        <v>28</v>
      </c>
    </row>
    <row r="90" spans="1:7" ht="28.8" x14ac:dyDescent="0.3">
      <c r="A90" s="16" t="s">
        <v>29</v>
      </c>
      <c r="B90" s="16" t="s">
        <v>30</v>
      </c>
      <c r="C90" s="16" t="s">
        <v>31</v>
      </c>
      <c r="D90" s="16" t="s">
        <v>32</v>
      </c>
      <c r="E90" s="16" t="s">
        <v>33</v>
      </c>
      <c r="F90" s="16" t="s">
        <v>34</v>
      </c>
      <c r="G90" s="26" t="s">
        <v>35</v>
      </c>
    </row>
    <row r="91" spans="1:7" x14ac:dyDescent="0.3">
      <c r="A91" s="16" t="s">
        <v>94</v>
      </c>
      <c r="B91" s="16" t="s">
        <v>95</v>
      </c>
      <c r="C91" s="17"/>
      <c r="D91" s="17"/>
      <c r="E91" s="17"/>
      <c r="F91" s="17"/>
      <c r="G91" s="17"/>
    </row>
    <row r="92" spans="1:7" ht="28.8" x14ac:dyDescent="0.3">
      <c r="A92" s="17" t="s">
        <v>96</v>
      </c>
      <c r="B92" s="17" t="s">
        <v>95</v>
      </c>
      <c r="C92" s="17">
        <v>3</v>
      </c>
      <c r="D92" s="17" t="s">
        <v>39</v>
      </c>
      <c r="E92" s="18">
        <v>1300</v>
      </c>
      <c r="F92" s="17">
        <f>IF(ISBLANK(E92),"", PRODUCT(C92,E92))</f>
        <v>3900</v>
      </c>
      <c r="G92" s="28" t="s">
        <v>210</v>
      </c>
    </row>
    <row r="93" spans="1:7" x14ac:dyDescent="0.3">
      <c r="A93" s="17" t="s">
        <v>97</v>
      </c>
      <c r="B93" s="17" t="s">
        <v>98</v>
      </c>
      <c r="C93" s="17"/>
      <c r="D93" s="17"/>
      <c r="E93" s="17"/>
      <c r="F93" s="17"/>
      <c r="G93" s="17"/>
    </row>
    <row r="94" spans="1:7" x14ac:dyDescent="0.3">
      <c r="A94" s="17" t="s">
        <v>99</v>
      </c>
      <c r="B94" s="17" t="s">
        <v>100</v>
      </c>
      <c r="C94" s="17"/>
      <c r="D94" s="17"/>
      <c r="E94" s="17"/>
      <c r="F94" s="17"/>
      <c r="G94" s="17"/>
    </row>
    <row r="95" spans="1:7" x14ac:dyDescent="0.3">
      <c r="A95" s="17" t="s">
        <v>101</v>
      </c>
      <c r="B95" s="17" t="s">
        <v>102</v>
      </c>
      <c r="C95" s="17"/>
      <c r="D95" s="17"/>
      <c r="E95" s="17"/>
      <c r="F95" s="17"/>
      <c r="G95" s="17"/>
    </row>
    <row r="96" spans="1:7" x14ac:dyDescent="0.3">
      <c r="A96" s="17" t="s">
        <v>103</v>
      </c>
      <c r="B96" s="17" t="s">
        <v>104</v>
      </c>
      <c r="C96" s="17"/>
      <c r="D96" s="17"/>
      <c r="E96" s="17"/>
      <c r="F96" s="17"/>
      <c r="G96" s="17"/>
    </row>
    <row r="97" spans="1:7" x14ac:dyDescent="0.3">
      <c r="E97" s="16" t="s">
        <v>58</v>
      </c>
      <c r="F97" s="16">
        <f>IF((COUNT(C92:C96)&lt;&gt;COUNT(F92:F96)),"", ROUND(SUM(F92:F96),2))</f>
        <v>3900</v>
      </c>
      <c r="G97" s="14" t="str">
        <f>IF((COUNT(C92:C96)&lt;&gt;COUNT(F92:F96)),"Neužpildytos visų objektų kainos", "")</f>
        <v/>
      </c>
    </row>
    <row r="98" spans="1:7" x14ac:dyDescent="0.3">
      <c r="C98" s="16" t="s">
        <v>59</v>
      </c>
      <c r="D98" s="19">
        <v>21</v>
      </c>
      <c r="E98" s="16" t="s">
        <v>60</v>
      </c>
      <c r="F98" s="16">
        <f>IF(OR(F97="",D98=""),"", ROUND(PRODUCT(D98,F97)/100,2))</f>
        <v>819</v>
      </c>
      <c r="G98" s="14" t="str">
        <f>IF(D98="", "Nurodykite taikomą PVM dydį", "")</f>
        <v/>
      </c>
    </row>
    <row r="99" spans="1:7" x14ac:dyDescent="0.3">
      <c r="E99" s="16" t="s">
        <v>61</v>
      </c>
      <c r="F99" s="16">
        <f>IF(ISBLANK(F98), "", ROUND(SUM(F97:F98),2))</f>
        <v>4719</v>
      </c>
    </row>
    <row r="103" spans="1:7" x14ac:dyDescent="0.3">
      <c r="A103" s="12" t="s">
        <v>105</v>
      </c>
      <c r="B103" s="12" t="s">
        <v>106</v>
      </c>
    </row>
    <row r="105" spans="1:7" x14ac:dyDescent="0.3">
      <c r="A105" s="12" t="s">
        <v>28</v>
      </c>
    </row>
    <row r="106" spans="1:7" ht="28.8" x14ac:dyDescent="0.3">
      <c r="A106" s="16" t="s">
        <v>29</v>
      </c>
      <c r="B106" s="16" t="s">
        <v>30</v>
      </c>
      <c r="C106" s="16" t="s">
        <v>31</v>
      </c>
      <c r="D106" s="16" t="s">
        <v>32</v>
      </c>
      <c r="E106" s="16" t="s">
        <v>33</v>
      </c>
      <c r="F106" s="16" t="s">
        <v>34</v>
      </c>
      <c r="G106" s="26" t="s">
        <v>35</v>
      </c>
    </row>
    <row r="107" spans="1:7" x14ac:dyDescent="0.3">
      <c r="A107" s="16" t="s">
        <v>107</v>
      </c>
      <c r="B107" s="16" t="s">
        <v>108</v>
      </c>
      <c r="C107" s="17"/>
      <c r="D107" s="17"/>
      <c r="E107" s="17"/>
      <c r="F107" s="17"/>
      <c r="G107" s="17"/>
    </row>
    <row r="108" spans="1:7" x14ac:dyDescent="0.3">
      <c r="A108" s="17" t="s">
        <v>109</v>
      </c>
      <c r="B108" s="17" t="s">
        <v>108</v>
      </c>
      <c r="C108" s="17">
        <v>2</v>
      </c>
      <c r="D108" s="17" t="s">
        <v>39</v>
      </c>
      <c r="E108" s="18"/>
      <c r="F108" s="17" t="str">
        <f>IF(ISBLANK(E108),"", PRODUCT(C108,E108))</f>
        <v/>
      </c>
      <c r="G108" s="28"/>
    </row>
    <row r="109" spans="1:7" x14ac:dyDescent="0.3">
      <c r="A109" s="17" t="s">
        <v>110</v>
      </c>
      <c r="B109" s="17" t="s">
        <v>111</v>
      </c>
      <c r="C109" s="17"/>
      <c r="D109" s="17"/>
      <c r="E109" s="17"/>
      <c r="F109" s="17"/>
      <c r="G109" s="17"/>
    </row>
    <row r="110" spans="1:7" x14ac:dyDescent="0.3">
      <c r="A110" s="17" t="s">
        <v>112</v>
      </c>
      <c r="B110" s="17" t="s">
        <v>113</v>
      </c>
      <c r="C110" s="17"/>
      <c r="D110" s="17"/>
      <c r="E110" s="17"/>
      <c r="F110" s="17"/>
      <c r="G110" s="17"/>
    </row>
    <row r="111" spans="1:7" x14ac:dyDescent="0.3">
      <c r="A111" s="17" t="s">
        <v>114</v>
      </c>
      <c r="B111" s="17" t="s">
        <v>68</v>
      </c>
      <c r="C111" s="17"/>
      <c r="D111" s="17"/>
      <c r="E111" s="17"/>
      <c r="F111" s="17"/>
      <c r="G111" s="17"/>
    </row>
    <row r="112" spans="1:7" x14ac:dyDescent="0.3">
      <c r="A112" s="17" t="s">
        <v>115</v>
      </c>
      <c r="B112" s="17" t="s">
        <v>116</v>
      </c>
      <c r="C112" s="17"/>
      <c r="D112" s="17"/>
      <c r="E112" s="17"/>
      <c r="F112" s="17"/>
      <c r="G112" s="17"/>
    </row>
    <row r="113" spans="1:7" x14ac:dyDescent="0.3">
      <c r="A113" s="17" t="s">
        <v>117</v>
      </c>
      <c r="B113" s="17" t="s">
        <v>118</v>
      </c>
      <c r="C113" s="17"/>
      <c r="D113" s="17"/>
      <c r="E113" s="17"/>
      <c r="F113" s="17"/>
      <c r="G113" s="17"/>
    </row>
    <row r="114" spans="1:7" x14ac:dyDescent="0.3">
      <c r="A114" s="17" t="s">
        <v>119</v>
      </c>
      <c r="B114" s="17" t="s">
        <v>120</v>
      </c>
      <c r="C114" s="17"/>
      <c r="D114" s="17"/>
      <c r="E114" s="17"/>
      <c r="F114" s="17"/>
      <c r="G114" s="17"/>
    </row>
    <row r="115" spans="1:7" x14ac:dyDescent="0.3">
      <c r="A115" s="17" t="s">
        <v>121</v>
      </c>
      <c r="B115" s="17" t="s">
        <v>122</v>
      </c>
      <c r="C115" s="17"/>
      <c r="D115" s="17"/>
      <c r="E115" s="17"/>
      <c r="F115" s="17"/>
      <c r="G115" s="17"/>
    </row>
    <row r="116" spans="1:7" x14ac:dyDescent="0.3">
      <c r="A116" s="17" t="s">
        <v>123</v>
      </c>
      <c r="B116" s="17" t="s">
        <v>124</v>
      </c>
      <c r="C116" s="17"/>
      <c r="D116" s="17"/>
      <c r="E116" s="17"/>
      <c r="F116" s="17"/>
      <c r="G116" s="17"/>
    </row>
    <row r="117" spans="1:7" x14ac:dyDescent="0.3">
      <c r="E117" s="16" t="s">
        <v>58</v>
      </c>
      <c r="F117" s="16" t="str">
        <f>IF((COUNT(C108:C116)&lt;&gt;COUNT(F108:F116)),"", ROUND(SUM(F108:F116),2))</f>
        <v/>
      </c>
      <c r="G117" s="14" t="str">
        <f>IF((COUNT(C108:C116)&lt;&gt;COUNT(F108:F116)),"Neužpildytos visų objektų kainos", "")</f>
        <v>Neužpildytos visų objektų kainos</v>
      </c>
    </row>
    <row r="118" spans="1:7" x14ac:dyDescent="0.3">
      <c r="C118" s="16" t="s">
        <v>59</v>
      </c>
      <c r="D118" s="19">
        <v>21</v>
      </c>
      <c r="E118" s="16" t="s">
        <v>60</v>
      </c>
      <c r="F118" s="16" t="str">
        <f>IF(OR(F117="",D118=""),"", ROUND(PRODUCT(D118,F117)/100,2))</f>
        <v/>
      </c>
      <c r="G118" s="14" t="str">
        <f>IF(D118="", "Nurodykite taikomą PVM dydį", "")</f>
        <v/>
      </c>
    </row>
    <row r="119" spans="1:7" x14ac:dyDescent="0.3">
      <c r="E119" s="16" t="s">
        <v>61</v>
      </c>
      <c r="F119" s="16">
        <f>IF(ISBLANK(F118), "", ROUND(SUM(F117:F118),2))</f>
        <v>0</v>
      </c>
    </row>
    <row r="123" spans="1:7" x14ac:dyDescent="0.3">
      <c r="A123" s="12" t="s">
        <v>125</v>
      </c>
      <c r="B123" s="12" t="s">
        <v>126</v>
      </c>
    </row>
    <row r="125" spans="1:7" x14ac:dyDescent="0.3">
      <c r="A125" s="12" t="s">
        <v>28</v>
      </c>
    </row>
    <row r="126" spans="1:7" ht="28.8" x14ac:dyDescent="0.3">
      <c r="A126" s="16" t="s">
        <v>29</v>
      </c>
      <c r="B126" s="16" t="s">
        <v>30</v>
      </c>
      <c r="C126" s="16" t="s">
        <v>31</v>
      </c>
      <c r="D126" s="16" t="s">
        <v>32</v>
      </c>
      <c r="E126" s="16" t="s">
        <v>33</v>
      </c>
      <c r="F126" s="16" t="s">
        <v>34</v>
      </c>
      <c r="G126" s="26" t="s">
        <v>35</v>
      </c>
    </row>
    <row r="127" spans="1:7" x14ac:dyDescent="0.3">
      <c r="A127" s="16" t="s">
        <v>127</v>
      </c>
      <c r="B127" s="16" t="s">
        <v>128</v>
      </c>
      <c r="C127" s="17"/>
      <c r="D127" s="17"/>
      <c r="E127" s="17"/>
      <c r="F127" s="17"/>
      <c r="G127" s="17"/>
    </row>
    <row r="128" spans="1:7" ht="28.8" x14ac:dyDescent="0.3">
      <c r="A128" s="17" t="s">
        <v>129</v>
      </c>
      <c r="B128" s="17" t="s">
        <v>128</v>
      </c>
      <c r="C128" s="17">
        <v>1</v>
      </c>
      <c r="D128" s="17" t="s">
        <v>39</v>
      </c>
      <c r="E128" s="18">
        <v>18500</v>
      </c>
      <c r="F128" s="17">
        <f>IF(ISBLANK(E128),"", PRODUCT(C128,E128))</f>
        <v>18500</v>
      </c>
      <c r="G128" s="28" t="s">
        <v>211</v>
      </c>
    </row>
    <row r="129" spans="1:7" x14ac:dyDescent="0.3">
      <c r="A129" s="17" t="s">
        <v>130</v>
      </c>
      <c r="B129" s="17" t="s">
        <v>131</v>
      </c>
      <c r="C129" s="17"/>
      <c r="D129" s="17"/>
      <c r="E129" s="17"/>
      <c r="F129" s="17"/>
      <c r="G129" s="17"/>
    </row>
    <row r="130" spans="1:7" x14ac:dyDescent="0.3">
      <c r="A130" s="17" t="s">
        <v>132</v>
      </c>
      <c r="B130" s="17" t="s">
        <v>133</v>
      </c>
      <c r="C130" s="17"/>
      <c r="D130" s="17"/>
      <c r="E130" s="17"/>
      <c r="F130" s="17"/>
      <c r="G130" s="17"/>
    </row>
    <row r="131" spans="1:7" x14ac:dyDescent="0.3">
      <c r="A131" s="17" t="s">
        <v>134</v>
      </c>
      <c r="B131" s="17" t="s">
        <v>135</v>
      </c>
      <c r="C131" s="17"/>
      <c r="D131" s="17"/>
      <c r="E131" s="17"/>
      <c r="F131" s="17"/>
      <c r="G131" s="17"/>
    </row>
    <row r="132" spans="1:7" x14ac:dyDescent="0.3">
      <c r="A132" s="17" t="s">
        <v>136</v>
      </c>
      <c r="B132" s="17" t="s">
        <v>137</v>
      </c>
      <c r="C132" s="17"/>
      <c r="D132" s="17"/>
      <c r="E132" s="17"/>
      <c r="F132" s="17"/>
      <c r="G132" s="17"/>
    </row>
    <row r="133" spans="1:7" x14ac:dyDescent="0.3">
      <c r="A133" s="17" t="s">
        <v>138</v>
      </c>
      <c r="B133" s="17" t="s">
        <v>139</v>
      </c>
      <c r="C133" s="17"/>
      <c r="D133" s="17"/>
      <c r="E133" s="17"/>
      <c r="F133" s="17"/>
      <c r="G133" s="17"/>
    </row>
    <row r="134" spans="1:7" x14ac:dyDescent="0.3">
      <c r="A134" s="17" t="s">
        <v>140</v>
      </c>
      <c r="B134" s="17" t="s">
        <v>141</v>
      </c>
      <c r="C134" s="17"/>
      <c r="D134" s="17"/>
      <c r="E134" s="17"/>
      <c r="F134" s="17"/>
      <c r="G134" s="17"/>
    </row>
    <row r="135" spans="1:7" x14ac:dyDescent="0.3">
      <c r="A135" s="17" t="s">
        <v>142</v>
      </c>
      <c r="B135" s="17" t="s">
        <v>143</v>
      </c>
      <c r="C135" s="17"/>
      <c r="D135" s="17"/>
      <c r="E135" s="17"/>
      <c r="F135" s="17"/>
      <c r="G135" s="17"/>
    </row>
    <row r="136" spans="1:7" x14ac:dyDescent="0.3">
      <c r="A136" s="17" t="s">
        <v>144</v>
      </c>
      <c r="B136" s="17" t="s">
        <v>145</v>
      </c>
      <c r="C136" s="17"/>
      <c r="D136" s="17"/>
      <c r="E136" s="17"/>
      <c r="F136" s="17"/>
      <c r="G136" s="17"/>
    </row>
    <row r="137" spans="1:7" x14ac:dyDescent="0.3">
      <c r="A137" s="17" t="s">
        <v>146</v>
      </c>
      <c r="B137" s="17" t="s">
        <v>147</v>
      </c>
      <c r="C137" s="17"/>
      <c r="D137" s="17"/>
      <c r="E137" s="17"/>
      <c r="F137" s="17"/>
      <c r="G137" s="17"/>
    </row>
    <row r="138" spans="1:7" x14ac:dyDescent="0.3">
      <c r="A138" s="17"/>
      <c r="B138" s="17"/>
      <c r="C138" s="17"/>
      <c r="D138" s="17"/>
      <c r="E138" s="17"/>
      <c r="F138" s="17"/>
      <c r="G138" s="17"/>
    </row>
    <row r="139" spans="1:7" x14ac:dyDescent="0.3">
      <c r="E139" s="16" t="s">
        <v>58</v>
      </c>
      <c r="F139" s="16">
        <f>IF((COUNT(C128:C138)&lt;&gt;COUNT(F128:F138)),"", ROUND(SUM(F128:F138),2))</f>
        <v>18500</v>
      </c>
      <c r="G139" s="14" t="str">
        <f>IF((COUNT(C128:C138)&lt;&gt;COUNT(F128:F138)),"Neužpildytos visų objektų kainos", "")</f>
        <v/>
      </c>
    </row>
    <row r="140" spans="1:7" x14ac:dyDescent="0.3">
      <c r="C140" s="16" t="s">
        <v>59</v>
      </c>
      <c r="D140" s="19">
        <v>21</v>
      </c>
      <c r="E140" s="16" t="s">
        <v>60</v>
      </c>
      <c r="F140" s="16">
        <f>IF(OR(F139="",D140=""),"", ROUND(PRODUCT(D140,F139)/100,2))</f>
        <v>3885</v>
      </c>
      <c r="G140" s="14" t="str">
        <f>IF(D140="", "Nurodykite taikomą PVM dydį", "")</f>
        <v/>
      </c>
    </row>
    <row r="141" spans="1:7" x14ac:dyDescent="0.3">
      <c r="E141" s="16" t="s">
        <v>61</v>
      </c>
      <c r="F141" s="16">
        <f>IF(ISBLANK(F140), "", ROUND(SUM(F139:F140),2))</f>
        <v>22385</v>
      </c>
    </row>
    <row r="145" spans="1:7" x14ac:dyDescent="0.3">
      <c r="A145" s="12" t="s">
        <v>148</v>
      </c>
      <c r="B145" s="12" t="s">
        <v>149</v>
      </c>
    </row>
    <row r="147" spans="1:7" x14ac:dyDescent="0.3">
      <c r="A147" s="12" t="s">
        <v>28</v>
      </c>
    </row>
    <row r="148" spans="1:7" ht="28.8" x14ac:dyDescent="0.3">
      <c r="A148" s="16" t="s">
        <v>29</v>
      </c>
      <c r="B148" s="16" t="s">
        <v>30</v>
      </c>
      <c r="C148" s="16" t="s">
        <v>31</v>
      </c>
      <c r="D148" s="16" t="s">
        <v>32</v>
      </c>
      <c r="E148" s="16" t="s">
        <v>33</v>
      </c>
      <c r="F148" s="16" t="s">
        <v>34</v>
      </c>
      <c r="G148" s="26" t="s">
        <v>35</v>
      </c>
    </row>
    <row r="149" spans="1:7" x14ac:dyDescent="0.3">
      <c r="A149" s="16" t="s">
        <v>150</v>
      </c>
      <c r="B149" s="16" t="s">
        <v>151</v>
      </c>
      <c r="C149" s="17"/>
      <c r="D149" s="17"/>
      <c r="E149" s="17"/>
      <c r="F149" s="17"/>
      <c r="G149" s="17"/>
    </row>
    <row r="150" spans="1:7" x14ac:dyDescent="0.3">
      <c r="A150" s="17" t="s">
        <v>152</v>
      </c>
      <c r="B150" s="17" t="s">
        <v>151</v>
      </c>
      <c r="C150" s="17">
        <v>1</v>
      </c>
      <c r="D150" s="17" t="s">
        <v>39</v>
      </c>
      <c r="E150" s="18"/>
      <c r="F150" s="17"/>
      <c r="G150" s="28"/>
    </row>
    <row r="151" spans="1:7" x14ac:dyDescent="0.3">
      <c r="A151" s="17" t="s">
        <v>153</v>
      </c>
      <c r="B151" s="17" t="s">
        <v>154</v>
      </c>
      <c r="C151" s="17"/>
      <c r="D151" s="17"/>
      <c r="E151" s="17"/>
      <c r="F151" s="17"/>
      <c r="G151" s="17"/>
    </row>
    <row r="152" spans="1:7" x14ac:dyDescent="0.3">
      <c r="A152" s="17" t="s">
        <v>155</v>
      </c>
      <c r="B152" s="17" t="s">
        <v>156</v>
      </c>
      <c r="C152" s="17"/>
      <c r="D152" s="17"/>
      <c r="E152" s="17"/>
      <c r="F152" s="17"/>
      <c r="G152" s="17"/>
    </row>
    <row r="153" spans="1:7" x14ac:dyDescent="0.3">
      <c r="A153" s="17" t="s">
        <v>157</v>
      </c>
      <c r="B153" s="17" t="s">
        <v>158</v>
      </c>
      <c r="C153" s="17"/>
      <c r="D153" s="17"/>
      <c r="E153" s="17"/>
      <c r="F153" s="17"/>
      <c r="G153" s="17"/>
    </row>
    <row r="154" spans="1:7" x14ac:dyDescent="0.3">
      <c r="A154" s="17" t="s">
        <v>159</v>
      </c>
      <c r="B154" s="17" t="s">
        <v>160</v>
      </c>
      <c r="C154" s="17"/>
      <c r="D154" s="17"/>
      <c r="E154" s="17"/>
      <c r="F154" s="17"/>
      <c r="G154" s="17"/>
    </row>
    <row r="155" spans="1:7" x14ac:dyDescent="0.3">
      <c r="A155" s="17"/>
      <c r="B155" s="17"/>
      <c r="C155" s="17"/>
      <c r="D155" s="17"/>
      <c r="E155" s="17"/>
      <c r="F155" s="17"/>
      <c r="G155" s="17"/>
    </row>
    <row r="156" spans="1:7" x14ac:dyDescent="0.3">
      <c r="E156" s="16" t="s">
        <v>58</v>
      </c>
      <c r="F156" s="16" t="str">
        <f>IF((COUNT(C150:C155)&lt;&gt;COUNT(F150:F155)),"", ROUND(SUM(F150:F155),2))</f>
        <v/>
      </c>
      <c r="G156" s="14" t="str">
        <f>IF((COUNT(C150:C155)&lt;&gt;COUNT(F150:F155)),"Neužpildytos visų objektų kainos", "")</f>
        <v>Neužpildytos visų objektų kainos</v>
      </c>
    </row>
    <row r="157" spans="1:7" x14ac:dyDescent="0.3">
      <c r="C157" s="16" t="s">
        <v>59</v>
      </c>
      <c r="D157" s="19"/>
      <c r="E157" s="16" t="s">
        <v>60</v>
      </c>
      <c r="F157" s="16" t="str">
        <f>IF(OR(F156="",D157=""),"", ROUND(PRODUCT(D157,F156)/100,2))</f>
        <v/>
      </c>
      <c r="G157" s="14" t="str">
        <f>IF(D157="", "Nurodykite taikomą PVM dydį", "")</f>
        <v>Nurodykite taikomą PVM dydį</v>
      </c>
    </row>
    <row r="158" spans="1:7" x14ac:dyDescent="0.3">
      <c r="E158" s="16" t="s">
        <v>61</v>
      </c>
      <c r="F158" s="16">
        <f>IF(ISBLANK(F157), "", ROUND(SUM(F156:F157),2))</f>
        <v>0</v>
      </c>
    </row>
    <row r="162" spans="1:7" x14ac:dyDescent="0.3">
      <c r="A162" s="12" t="s">
        <v>161</v>
      </c>
      <c r="B162" s="12" t="s">
        <v>162</v>
      </c>
    </row>
    <row r="164" spans="1:7" x14ac:dyDescent="0.3">
      <c r="A164" s="12" t="s">
        <v>28</v>
      </c>
    </row>
    <row r="165" spans="1:7" ht="28.8" x14ac:dyDescent="0.3">
      <c r="A165" s="16" t="s">
        <v>29</v>
      </c>
      <c r="B165" s="16" t="s">
        <v>30</v>
      </c>
      <c r="C165" s="16" t="s">
        <v>31</v>
      </c>
      <c r="D165" s="16" t="s">
        <v>32</v>
      </c>
      <c r="E165" s="16" t="s">
        <v>33</v>
      </c>
      <c r="F165" s="16" t="s">
        <v>34</v>
      </c>
      <c r="G165" s="26" t="s">
        <v>35</v>
      </c>
    </row>
    <row r="166" spans="1:7" x14ac:dyDescent="0.3">
      <c r="A166" s="16" t="s">
        <v>163</v>
      </c>
      <c r="B166" s="16" t="s">
        <v>164</v>
      </c>
      <c r="C166" s="17"/>
      <c r="D166" s="17"/>
      <c r="E166" s="17"/>
      <c r="F166" s="17"/>
      <c r="G166" s="17"/>
    </row>
    <row r="167" spans="1:7" x14ac:dyDescent="0.3">
      <c r="A167" s="17" t="s">
        <v>165</v>
      </c>
      <c r="B167" s="17" t="s">
        <v>164</v>
      </c>
      <c r="C167" s="17">
        <v>1</v>
      </c>
      <c r="D167" s="17" t="s">
        <v>39</v>
      </c>
      <c r="E167" s="18"/>
      <c r="F167" s="17" t="str">
        <f>IF(ISBLANK(E167),"", PRODUCT(C167,E167))</f>
        <v/>
      </c>
      <c r="G167" s="28"/>
    </row>
    <row r="168" spans="1:7" x14ac:dyDescent="0.3">
      <c r="A168" s="17" t="s">
        <v>166</v>
      </c>
      <c r="B168" s="17" t="s">
        <v>167</v>
      </c>
      <c r="C168" s="17"/>
      <c r="D168" s="17"/>
      <c r="E168" s="17"/>
      <c r="F168" s="17"/>
      <c r="G168" s="17"/>
    </row>
    <row r="169" spans="1:7" x14ac:dyDescent="0.3">
      <c r="A169" s="17" t="s">
        <v>168</v>
      </c>
      <c r="B169" s="17" t="s">
        <v>169</v>
      </c>
      <c r="C169" s="17"/>
      <c r="D169" s="17"/>
      <c r="E169" s="17"/>
      <c r="F169" s="17"/>
      <c r="G169" s="17"/>
    </row>
    <row r="170" spans="1:7" x14ac:dyDescent="0.3">
      <c r="A170" s="17" t="s">
        <v>170</v>
      </c>
      <c r="B170" s="17" t="s">
        <v>171</v>
      </c>
      <c r="C170" s="17"/>
      <c r="D170" s="17"/>
      <c r="E170" s="17"/>
      <c r="F170" s="17"/>
      <c r="G170" s="17"/>
    </row>
    <row r="171" spans="1:7" x14ac:dyDescent="0.3">
      <c r="A171" s="17" t="s">
        <v>172</v>
      </c>
      <c r="B171" s="17" t="s">
        <v>173</v>
      </c>
      <c r="C171" s="17"/>
      <c r="D171" s="17"/>
      <c r="E171" s="17"/>
      <c r="F171" s="17"/>
      <c r="G171" s="17"/>
    </row>
    <row r="172" spans="1:7" x14ac:dyDescent="0.3">
      <c r="A172" s="17" t="s">
        <v>174</v>
      </c>
      <c r="B172" s="17" t="s">
        <v>175</v>
      </c>
      <c r="C172" s="17"/>
      <c r="D172" s="17"/>
      <c r="E172" s="17"/>
      <c r="F172" s="17"/>
      <c r="G172" s="17"/>
    </row>
    <row r="173" spans="1:7" x14ac:dyDescent="0.3">
      <c r="A173" s="17" t="s">
        <v>176</v>
      </c>
      <c r="B173" s="17" t="s">
        <v>177</v>
      </c>
      <c r="C173" s="17"/>
      <c r="D173" s="17"/>
      <c r="E173" s="17"/>
      <c r="F173" s="17"/>
      <c r="G173" s="17"/>
    </row>
    <row r="174" spans="1:7" x14ac:dyDescent="0.3">
      <c r="A174" s="17"/>
      <c r="B174" s="17"/>
      <c r="C174" s="17"/>
      <c r="D174" s="17"/>
      <c r="E174" s="17"/>
      <c r="F174" s="17"/>
      <c r="G174" s="17"/>
    </row>
    <row r="175" spans="1:7" x14ac:dyDescent="0.3">
      <c r="E175" s="16" t="s">
        <v>58</v>
      </c>
      <c r="F175" s="16" t="str">
        <f>IF((COUNT(C167:C174)&lt;&gt;COUNT(F167:F174)),"", ROUND(SUM(F167:F174),2))</f>
        <v/>
      </c>
      <c r="G175" s="14" t="str">
        <f>IF((COUNT(C167:C174)&lt;&gt;COUNT(F167:F174)),"Neužpildytos visų objektų kainos", "")</f>
        <v>Neužpildytos visų objektų kainos</v>
      </c>
    </row>
    <row r="176" spans="1:7" x14ac:dyDescent="0.3">
      <c r="C176" s="16" t="s">
        <v>59</v>
      </c>
      <c r="D176" s="19"/>
      <c r="E176" s="16" t="s">
        <v>60</v>
      </c>
      <c r="F176" s="16" t="str">
        <f>IF(OR(F175="",D176=""),"", ROUND(PRODUCT(D176,F175)/100,2))</f>
        <v/>
      </c>
      <c r="G176" s="14" t="str">
        <f>IF(D176="", "Nurodykite taikomą PVM dydį", "")</f>
        <v>Nurodykite taikomą PVM dydį</v>
      </c>
    </row>
    <row r="177" spans="5:6" x14ac:dyDescent="0.3">
      <c r="E177" s="16" t="s">
        <v>61</v>
      </c>
      <c r="F177" s="16">
        <f>IF(ISBLANK(F176), "", ROUND(SUM(F175:F176),2))</f>
        <v>0</v>
      </c>
    </row>
  </sheetData>
  <sheetProtection algorithmName="SHA-512" hashValue="/cqygtt/LuMwVQblCDKQEYjHt3C5RDP5rfWcFFmuRvg02z6QibQVP1k+LqdMC1kx7Svl7fLt8/wqg78YIj3LkQ==" saltValue="4DkO5YA8ejcS+wYREAElhw==" spinCount="100000" sheet="1"/>
  <mergeCells count="27">
    <mergeCell ref="A29:F29"/>
    <mergeCell ref="C14:F14"/>
    <mergeCell ref="A12:B12"/>
    <mergeCell ref="A21:B21"/>
    <mergeCell ref="A28:F28"/>
    <mergeCell ref="C20:F20"/>
    <mergeCell ref="C16:F16"/>
    <mergeCell ref="A14:B14"/>
    <mergeCell ref="A17:B17"/>
    <mergeCell ref="A24:F24"/>
    <mergeCell ref="A20:B20"/>
    <mergeCell ref="A19:B19"/>
    <mergeCell ref="C12:F12"/>
    <mergeCell ref="C21:F21"/>
    <mergeCell ref="A13:B13"/>
    <mergeCell ref="A25:F25"/>
    <mergeCell ref="A27:F27"/>
    <mergeCell ref="A26:F26"/>
    <mergeCell ref="C19:F19"/>
    <mergeCell ref="C13:F13"/>
    <mergeCell ref="C18:F18"/>
    <mergeCell ref="A16:B16"/>
    <mergeCell ref="A23:F23"/>
    <mergeCell ref="C15:F15"/>
    <mergeCell ref="A18:B18"/>
    <mergeCell ref="C17:F17"/>
    <mergeCell ref="A15:B1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K100"/>
  <sheetViews>
    <sheetView workbookViewId="0"/>
  </sheetViews>
  <sheetFormatPr defaultColWidth="10.8984375" defaultRowHeight="14.4" x14ac:dyDescent="0.3"/>
  <cols>
    <col min="1" max="1" width="13.8984375" style="1" customWidth="1"/>
    <col min="2" max="2" width="10.8984375" style="1" customWidth="1"/>
    <col min="3" max="16384" width="10.8984375" style="1"/>
  </cols>
  <sheetData>
    <row r="2" spans="1:11" x14ac:dyDescent="0.3">
      <c r="A2" s="74" t="s">
        <v>178</v>
      </c>
      <c r="B2" s="29"/>
      <c r="C2" s="29"/>
      <c r="D2" s="29"/>
      <c r="E2" s="29"/>
      <c r="F2" s="29"/>
      <c r="G2" s="29"/>
      <c r="H2" s="29"/>
      <c r="I2" s="29"/>
      <c r="J2" s="29"/>
      <c r="K2" s="29"/>
    </row>
    <row r="3" spans="1:11" x14ac:dyDescent="0.3">
      <c r="A3" s="29"/>
      <c r="B3" s="29"/>
      <c r="C3" s="29"/>
      <c r="D3" s="29"/>
      <c r="E3" s="29"/>
      <c r="F3" s="29"/>
      <c r="G3" s="29"/>
      <c r="H3" s="29"/>
      <c r="I3" s="29"/>
      <c r="J3" s="29"/>
      <c r="K3" s="29"/>
    </row>
    <row r="4" spans="1:11" ht="15.9" customHeight="1" thickBot="1" x14ac:dyDescent="0.35">
      <c r="A4" s="7"/>
      <c r="B4" s="7"/>
      <c r="C4" s="7"/>
      <c r="D4" s="7"/>
      <c r="E4" s="7"/>
      <c r="F4" s="7"/>
      <c r="G4" s="7"/>
      <c r="H4" s="7"/>
      <c r="I4" s="7"/>
      <c r="J4" s="7"/>
    </row>
    <row r="5" spans="1:11" ht="48" customHeight="1" x14ac:dyDescent="0.3">
      <c r="A5" s="56" t="s">
        <v>179</v>
      </c>
      <c r="B5" s="50"/>
      <c r="C5" s="48" t="s">
        <v>180</v>
      </c>
      <c r="D5" s="49"/>
      <c r="E5" s="50"/>
      <c r="F5" s="48" t="s">
        <v>181</v>
      </c>
      <c r="G5" s="49"/>
      <c r="H5" s="50"/>
      <c r="I5" s="48" t="s">
        <v>182</v>
      </c>
      <c r="J5" s="50"/>
      <c r="K5" s="9" t="s">
        <v>183</v>
      </c>
    </row>
    <row r="6" spans="1:11" ht="48.9" customHeight="1" x14ac:dyDescent="0.3">
      <c r="A6" s="47"/>
      <c r="B6" s="38"/>
      <c r="C6" s="45"/>
      <c r="D6" s="46"/>
      <c r="E6" s="38"/>
      <c r="F6" s="45"/>
      <c r="G6" s="46"/>
      <c r="H6" s="38"/>
      <c r="I6" s="45"/>
      <c r="J6" s="38"/>
      <c r="K6" s="20"/>
    </row>
    <row r="7" spans="1:11" ht="48.9" customHeight="1" x14ac:dyDescent="0.3">
      <c r="A7" s="47"/>
      <c r="B7" s="38"/>
      <c r="C7" s="45"/>
      <c r="D7" s="46"/>
      <c r="E7" s="38"/>
      <c r="F7" s="45"/>
      <c r="G7" s="46"/>
      <c r="H7" s="38"/>
      <c r="I7" s="45"/>
      <c r="J7" s="38"/>
      <c r="K7" s="20"/>
    </row>
    <row r="8" spans="1:11" ht="48.9" customHeight="1" x14ac:dyDescent="0.3">
      <c r="A8" s="47"/>
      <c r="B8" s="38"/>
      <c r="C8" s="45"/>
      <c r="D8" s="46"/>
      <c r="E8" s="38"/>
      <c r="F8" s="45"/>
      <c r="G8" s="46"/>
      <c r="H8" s="38"/>
      <c r="I8" s="45"/>
      <c r="J8" s="38"/>
      <c r="K8" s="20"/>
    </row>
    <row r="9" spans="1:11" ht="48.9" customHeight="1" x14ac:dyDescent="0.3">
      <c r="A9" s="47"/>
      <c r="B9" s="38"/>
      <c r="C9" s="45"/>
      <c r="D9" s="46"/>
      <c r="E9" s="38"/>
      <c r="F9" s="45"/>
      <c r="G9" s="46"/>
      <c r="H9" s="38"/>
      <c r="I9" s="45"/>
      <c r="J9" s="38"/>
      <c r="K9" s="20"/>
    </row>
    <row r="10" spans="1:11" ht="48.9" customHeight="1" x14ac:dyDescent="0.3">
      <c r="A10" s="47"/>
      <c r="B10" s="38"/>
      <c r="C10" s="45"/>
      <c r="D10" s="46"/>
      <c r="E10" s="38"/>
      <c r="F10" s="45"/>
      <c r="G10" s="46"/>
      <c r="H10" s="38"/>
      <c r="I10" s="45"/>
      <c r="J10" s="38"/>
      <c r="K10" s="20"/>
    </row>
    <row r="11" spans="1:11" ht="48.9" customHeight="1" x14ac:dyDescent="0.3">
      <c r="A11" s="47"/>
      <c r="B11" s="38"/>
      <c r="C11" s="45"/>
      <c r="D11" s="46"/>
      <c r="E11" s="38"/>
      <c r="F11" s="45"/>
      <c r="G11" s="46"/>
      <c r="H11" s="38"/>
      <c r="I11" s="45"/>
      <c r="J11" s="38"/>
      <c r="K11" s="20"/>
    </row>
    <row r="12" spans="1:11" ht="48.9" customHeight="1" x14ac:dyDescent="0.3">
      <c r="A12" s="47"/>
      <c r="B12" s="38"/>
      <c r="C12" s="45"/>
      <c r="D12" s="46"/>
      <c r="E12" s="38"/>
      <c r="F12" s="45"/>
      <c r="G12" s="46"/>
      <c r="H12" s="38"/>
      <c r="I12" s="45"/>
      <c r="J12" s="38"/>
      <c r="K12" s="20"/>
    </row>
    <row r="13" spans="1:11" ht="48.9" customHeight="1" x14ac:dyDescent="0.3">
      <c r="A13" s="47"/>
      <c r="B13" s="38"/>
      <c r="C13" s="45"/>
      <c r="D13" s="46"/>
      <c r="E13" s="38"/>
      <c r="F13" s="45"/>
      <c r="G13" s="46"/>
      <c r="H13" s="38"/>
      <c r="I13" s="45"/>
      <c r="J13" s="38"/>
      <c r="K13" s="20"/>
    </row>
    <row r="14" spans="1:11" ht="48.9" customHeight="1" x14ac:dyDescent="0.3">
      <c r="A14" s="47"/>
      <c r="B14" s="38"/>
      <c r="C14" s="45"/>
      <c r="D14" s="46"/>
      <c r="E14" s="38"/>
      <c r="F14" s="45"/>
      <c r="G14" s="46"/>
      <c r="H14" s="38"/>
      <c r="I14" s="45"/>
      <c r="J14" s="38"/>
      <c r="K14" s="20"/>
    </row>
    <row r="15" spans="1:11" ht="48" customHeight="1" thickBot="1" x14ac:dyDescent="0.35">
      <c r="A15" s="61"/>
      <c r="B15" s="55"/>
      <c r="C15" s="53"/>
      <c r="D15" s="54"/>
      <c r="E15" s="55"/>
      <c r="F15" s="53"/>
      <c r="G15" s="54"/>
      <c r="H15" s="55"/>
      <c r="I15" s="53"/>
      <c r="J15" s="55"/>
      <c r="K15" s="21"/>
    </row>
    <row r="16" spans="1:11" ht="18.899999999999999" customHeight="1" x14ac:dyDescent="0.3">
      <c r="A16" s="10"/>
      <c r="B16" s="10"/>
      <c r="C16" s="10"/>
      <c r="D16" s="10"/>
      <c r="E16" s="10"/>
      <c r="F16" s="10"/>
      <c r="G16" s="10"/>
      <c r="H16" s="10"/>
      <c r="I16" s="10"/>
      <c r="J16" s="10"/>
      <c r="K16" s="11"/>
    </row>
    <row r="17" spans="1:11" ht="48.9" customHeight="1" x14ac:dyDescent="0.3">
      <c r="A17" s="73" t="s">
        <v>184</v>
      </c>
      <c r="B17" s="29"/>
      <c r="C17" s="29"/>
      <c r="D17" s="29"/>
      <c r="E17" s="29"/>
      <c r="F17" s="29"/>
      <c r="G17" s="29"/>
      <c r="H17" s="29"/>
      <c r="I17" s="29"/>
      <c r="J17" s="29"/>
      <c r="K17" s="29"/>
    </row>
    <row r="18" spans="1:11" ht="15.9" customHeight="1" thickBot="1" x14ac:dyDescent="0.35">
      <c r="A18" s="10"/>
      <c r="B18" s="10"/>
      <c r="C18" s="10"/>
      <c r="D18" s="10"/>
      <c r="E18" s="10"/>
      <c r="F18" s="10"/>
      <c r="G18" s="10"/>
      <c r="H18" s="10"/>
      <c r="I18" s="10"/>
      <c r="J18" s="10"/>
      <c r="K18" s="11"/>
    </row>
    <row r="19" spans="1:11" ht="48.9" customHeight="1" x14ac:dyDescent="0.3">
      <c r="A19" s="56" t="s">
        <v>30</v>
      </c>
      <c r="B19" s="50"/>
      <c r="C19" s="48" t="s">
        <v>180</v>
      </c>
      <c r="D19" s="49"/>
      <c r="E19" s="50"/>
      <c r="F19" s="48" t="s">
        <v>185</v>
      </c>
      <c r="G19" s="49"/>
      <c r="H19" s="50"/>
      <c r="I19" s="59" t="s">
        <v>182</v>
      </c>
      <c r="J19" s="60"/>
      <c r="K19" s="11"/>
    </row>
    <row r="20" spans="1:11" ht="48.9" customHeight="1" x14ac:dyDescent="0.3">
      <c r="A20" s="47"/>
      <c r="B20" s="38"/>
      <c r="C20" s="45"/>
      <c r="D20" s="46"/>
      <c r="E20" s="38"/>
      <c r="F20" s="45"/>
      <c r="G20" s="46"/>
      <c r="H20" s="38"/>
      <c r="I20" s="51"/>
      <c r="J20" s="52"/>
      <c r="K20" s="11"/>
    </row>
    <row r="21" spans="1:11" ht="48.9" customHeight="1" x14ac:dyDescent="0.3">
      <c r="A21" s="47"/>
      <c r="B21" s="38"/>
      <c r="C21" s="45"/>
      <c r="D21" s="46"/>
      <c r="E21" s="38"/>
      <c r="F21" s="45"/>
      <c r="G21" s="46"/>
      <c r="H21" s="38"/>
      <c r="I21" s="51"/>
      <c r="J21" s="52"/>
      <c r="K21" s="11"/>
    </row>
    <row r="22" spans="1:11" ht="48.9" customHeight="1" x14ac:dyDescent="0.3">
      <c r="A22" s="47"/>
      <c r="B22" s="38"/>
      <c r="C22" s="45"/>
      <c r="D22" s="46"/>
      <c r="E22" s="38"/>
      <c r="F22" s="45"/>
      <c r="G22" s="46"/>
      <c r="H22" s="38"/>
      <c r="I22" s="51"/>
      <c r="J22" s="52"/>
      <c r="K22" s="11"/>
    </row>
    <row r="23" spans="1:11" ht="48.9" customHeight="1" x14ac:dyDescent="0.3">
      <c r="A23" s="47"/>
      <c r="B23" s="38"/>
      <c r="C23" s="45"/>
      <c r="D23" s="46"/>
      <c r="E23" s="38"/>
      <c r="F23" s="45"/>
      <c r="G23" s="46"/>
      <c r="H23" s="38"/>
      <c r="I23" s="51"/>
      <c r="J23" s="52"/>
      <c r="K23" s="11"/>
    </row>
    <row r="24" spans="1:11" ht="48.9" customHeight="1" x14ac:dyDescent="0.3">
      <c r="A24" s="47"/>
      <c r="B24" s="38"/>
      <c r="C24" s="45"/>
      <c r="D24" s="46"/>
      <c r="E24" s="38"/>
      <c r="F24" s="45"/>
      <c r="G24" s="46"/>
      <c r="H24" s="38"/>
      <c r="I24" s="51"/>
      <c r="J24" s="52"/>
      <c r="K24" s="11"/>
    </row>
    <row r="25" spans="1:11" ht="48.9" customHeight="1" x14ac:dyDescent="0.3">
      <c r="A25" s="47"/>
      <c r="B25" s="38"/>
      <c r="C25" s="45"/>
      <c r="D25" s="46"/>
      <c r="E25" s="38"/>
      <c r="F25" s="45"/>
      <c r="G25" s="46"/>
      <c r="H25" s="38"/>
      <c r="I25" s="51"/>
      <c r="J25" s="52"/>
      <c r="K25" s="11"/>
    </row>
    <row r="26" spans="1:11" ht="48.9" customHeight="1" x14ac:dyDescent="0.3">
      <c r="A26" s="47"/>
      <c r="B26" s="38"/>
      <c r="C26" s="45"/>
      <c r="D26" s="46"/>
      <c r="E26" s="38"/>
      <c r="F26" s="45"/>
      <c r="G26" s="46"/>
      <c r="H26" s="38"/>
      <c r="I26" s="51"/>
      <c r="J26" s="52"/>
      <c r="K26" s="11"/>
    </row>
    <row r="27" spans="1:11" ht="48.9" customHeight="1" x14ac:dyDescent="0.3">
      <c r="A27" s="47"/>
      <c r="B27" s="38"/>
      <c r="C27" s="45"/>
      <c r="D27" s="46"/>
      <c r="E27" s="38"/>
      <c r="F27" s="45"/>
      <c r="G27" s="46"/>
      <c r="H27" s="38"/>
      <c r="I27" s="51"/>
      <c r="J27" s="52"/>
      <c r="K27" s="11"/>
    </row>
    <row r="28" spans="1:11" ht="48.9" customHeight="1" x14ac:dyDescent="0.3">
      <c r="A28" s="47"/>
      <c r="B28" s="38"/>
      <c r="C28" s="45"/>
      <c r="D28" s="46"/>
      <c r="E28" s="38"/>
      <c r="F28" s="45"/>
      <c r="G28" s="46"/>
      <c r="H28" s="38"/>
      <c r="I28" s="51"/>
      <c r="J28" s="52"/>
      <c r="K28" s="11"/>
    </row>
    <row r="29" spans="1:11" ht="48.9" customHeight="1" x14ac:dyDescent="0.3">
      <c r="A29" s="47"/>
      <c r="B29" s="38"/>
      <c r="C29" s="45"/>
      <c r="D29" s="46"/>
      <c r="E29" s="38"/>
      <c r="F29" s="45"/>
      <c r="G29" s="46"/>
      <c r="H29" s="38"/>
      <c r="I29" s="51"/>
      <c r="J29" s="52"/>
      <c r="K29" s="11"/>
    </row>
    <row r="31" spans="1:11" ht="33" customHeight="1" x14ac:dyDescent="0.3">
      <c r="A31" s="67"/>
      <c r="B31" s="29"/>
      <c r="C31" s="29"/>
      <c r="D31" s="29"/>
      <c r="E31" s="29"/>
      <c r="F31" s="29"/>
      <c r="G31" s="29"/>
      <c r="H31" s="29"/>
      <c r="I31" s="29"/>
      <c r="J31" s="29"/>
    </row>
    <row r="33" spans="1:10" ht="15.9" customHeight="1" x14ac:dyDescent="0.3">
      <c r="A33" s="68" t="s">
        <v>186</v>
      </c>
      <c r="B33" s="29"/>
      <c r="C33" s="29"/>
      <c r="D33" s="29"/>
      <c r="E33" s="29"/>
      <c r="F33" s="29"/>
      <c r="G33" s="29"/>
      <c r="H33" s="29"/>
      <c r="I33" s="29"/>
      <c r="J33" s="29"/>
    </row>
    <row r="34" spans="1:10" ht="15.9" customHeight="1" thickBot="1" x14ac:dyDescent="0.35"/>
    <row r="35" spans="1:10" ht="15.9" customHeight="1" x14ac:dyDescent="0.3">
      <c r="A35" s="8" t="s">
        <v>29</v>
      </c>
      <c r="B35" s="64" t="s">
        <v>187</v>
      </c>
      <c r="C35" s="49"/>
      <c r="D35" s="49"/>
      <c r="E35" s="49"/>
      <c r="F35" s="49"/>
      <c r="G35" s="50"/>
      <c r="H35" s="65" t="s">
        <v>188</v>
      </c>
      <c r="I35" s="49"/>
      <c r="J35" s="60"/>
    </row>
    <row r="36" spans="1:10" ht="48" customHeight="1" x14ac:dyDescent="0.3">
      <c r="A36" s="22" t="s">
        <v>189</v>
      </c>
      <c r="B36" s="58" t="s">
        <v>190</v>
      </c>
      <c r="C36" s="46"/>
      <c r="D36" s="46"/>
      <c r="E36" s="46"/>
      <c r="F36" s="46"/>
      <c r="G36" s="38"/>
      <c r="H36" s="62"/>
      <c r="I36" s="46"/>
      <c r="J36" s="52"/>
    </row>
    <row r="37" spans="1:10" ht="48" customHeight="1" x14ac:dyDescent="0.3">
      <c r="A37" s="22" t="s">
        <v>191</v>
      </c>
      <c r="B37" s="58" t="s">
        <v>192</v>
      </c>
      <c r="C37" s="46"/>
      <c r="D37" s="46"/>
      <c r="E37" s="46"/>
      <c r="F37" s="46"/>
      <c r="G37" s="38"/>
      <c r="H37" s="62"/>
      <c r="I37" s="46"/>
      <c r="J37" s="52"/>
    </row>
    <row r="38" spans="1:10" ht="48" customHeight="1" x14ac:dyDescent="0.3">
      <c r="A38" s="22" t="s">
        <v>193</v>
      </c>
      <c r="B38" s="58" t="s">
        <v>194</v>
      </c>
      <c r="C38" s="46"/>
      <c r="D38" s="46"/>
      <c r="E38" s="46"/>
      <c r="F38" s="46"/>
      <c r="G38" s="38"/>
      <c r="H38" s="62"/>
      <c r="I38" s="46"/>
      <c r="J38" s="52"/>
    </row>
    <row r="39" spans="1:10" ht="48" customHeight="1" x14ac:dyDescent="0.3">
      <c r="A39" s="22" t="s">
        <v>195</v>
      </c>
      <c r="B39" s="58" t="s">
        <v>196</v>
      </c>
      <c r="C39" s="46"/>
      <c r="D39" s="46"/>
      <c r="E39" s="46"/>
      <c r="F39" s="46"/>
      <c r="G39" s="38"/>
      <c r="H39" s="62"/>
      <c r="I39" s="46"/>
      <c r="J39" s="52"/>
    </row>
    <row r="40" spans="1:10" ht="48" customHeight="1" x14ac:dyDescent="0.3">
      <c r="A40" s="23"/>
      <c r="B40" s="63"/>
      <c r="C40" s="46"/>
      <c r="D40" s="46"/>
      <c r="E40" s="46"/>
      <c r="F40" s="46"/>
      <c r="G40" s="38"/>
      <c r="H40" s="62"/>
      <c r="I40" s="46"/>
      <c r="J40" s="52"/>
    </row>
    <row r="41" spans="1:10" ht="48" customHeight="1" x14ac:dyDescent="0.3">
      <c r="A41" s="23"/>
      <c r="B41" s="63"/>
      <c r="C41" s="46"/>
      <c r="D41" s="46"/>
      <c r="E41" s="46"/>
      <c r="F41" s="46"/>
      <c r="G41" s="38"/>
      <c r="H41" s="62"/>
      <c r="I41" s="46"/>
      <c r="J41" s="52"/>
    </row>
    <row r="42" spans="1:10" ht="48" customHeight="1" x14ac:dyDescent="0.3">
      <c r="A42" s="23"/>
      <c r="B42" s="63"/>
      <c r="C42" s="46"/>
      <c r="D42" s="46"/>
      <c r="E42" s="46"/>
      <c r="F42" s="46"/>
      <c r="G42" s="38"/>
      <c r="H42" s="62"/>
      <c r="I42" s="46"/>
      <c r="J42" s="52"/>
    </row>
    <row r="43" spans="1:10" ht="48" customHeight="1" x14ac:dyDescent="0.3">
      <c r="A43" s="23"/>
      <c r="B43" s="63"/>
      <c r="C43" s="46"/>
      <c r="D43" s="46"/>
      <c r="E43" s="46"/>
      <c r="F43" s="46"/>
      <c r="G43" s="38"/>
      <c r="H43" s="62"/>
      <c r="I43" s="46"/>
      <c r="J43" s="52"/>
    </row>
    <row r="44" spans="1:10" ht="48" customHeight="1" x14ac:dyDescent="0.3">
      <c r="A44" s="23"/>
      <c r="B44" s="63"/>
      <c r="C44" s="46"/>
      <c r="D44" s="46"/>
      <c r="E44" s="46"/>
      <c r="F44" s="46"/>
      <c r="G44" s="38"/>
      <c r="H44" s="62"/>
      <c r="I44" s="46"/>
      <c r="J44" s="52"/>
    </row>
    <row r="45" spans="1:10" ht="48" customHeight="1" x14ac:dyDescent="0.3">
      <c r="A45" s="23"/>
      <c r="B45" s="63"/>
      <c r="C45" s="46"/>
      <c r="D45" s="46"/>
      <c r="E45" s="46"/>
      <c r="F45" s="46"/>
      <c r="G45" s="38"/>
      <c r="H45" s="62"/>
      <c r="I45" s="46"/>
      <c r="J45" s="52"/>
    </row>
    <row r="46" spans="1:10" ht="48.9" customHeight="1" thickBot="1" x14ac:dyDescent="0.35">
      <c r="A46" s="24"/>
      <c r="B46" s="69"/>
      <c r="C46" s="54"/>
      <c r="D46" s="54"/>
      <c r="E46" s="54"/>
      <c r="F46" s="54"/>
      <c r="G46" s="55"/>
      <c r="H46" s="70"/>
      <c r="I46" s="71"/>
      <c r="J46" s="72"/>
    </row>
    <row r="48" spans="1:10" ht="102" customHeight="1" x14ac:dyDescent="0.3">
      <c r="A48" s="67" t="s">
        <v>197</v>
      </c>
      <c r="B48" s="29"/>
      <c r="C48" s="29"/>
      <c r="D48" s="29"/>
      <c r="E48" s="29"/>
      <c r="F48" s="29"/>
      <c r="G48" s="29"/>
      <c r="H48" s="29"/>
      <c r="I48" s="29"/>
      <c r="J48" s="29"/>
    </row>
    <row r="51" spans="1:10" x14ac:dyDescent="0.3">
      <c r="A51" s="66" t="s">
        <v>198</v>
      </c>
      <c r="B51" s="29"/>
      <c r="C51" s="29"/>
      <c r="D51" s="29"/>
      <c r="E51" s="57"/>
      <c r="F51" s="29"/>
      <c r="G51" s="29"/>
      <c r="H51" s="29"/>
      <c r="I51" s="29"/>
      <c r="J51" s="29"/>
    </row>
    <row r="53" spans="1:10" x14ac:dyDescent="0.3">
      <c r="A53" s="66" t="s">
        <v>199</v>
      </c>
      <c r="B53" s="29"/>
      <c r="C53" s="29"/>
      <c r="D53" s="29"/>
      <c r="E53" s="57"/>
      <c r="F53" s="29"/>
      <c r="G53" s="29"/>
      <c r="H53" s="29"/>
      <c r="I53" s="29"/>
      <c r="J53" s="29"/>
    </row>
    <row r="100" spans="1:1" ht="15.6" x14ac:dyDescent="0.3">
      <c r="A100" t="s">
        <v>200</v>
      </c>
    </row>
  </sheetData>
  <sheetProtection sheet="1"/>
  <mergeCells count="121">
    <mergeCell ref="A2:K3"/>
    <mergeCell ref="B44:G44"/>
    <mergeCell ref="A6:B6"/>
    <mergeCell ref="F28:H28"/>
    <mergeCell ref="C27:E27"/>
    <mergeCell ref="A25:B25"/>
    <mergeCell ref="B37:G37"/>
    <mergeCell ref="H37:J37"/>
    <mergeCell ref="C8:E8"/>
    <mergeCell ref="I22:J22"/>
    <mergeCell ref="I28:J28"/>
    <mergeCell ref="I12:J12"/>
    <mergeCell ref="C19:E19"/>
    <mergeCell ref="I5:J5"/>
    <mergeCell ref="I14:J14"/>
    <mergeCell ref="H43:J43"/>
    <mergeCell ref="A20:B20"/>
    <mergeCell ref="I29:J29"/>
    <mergeCell ref="F10:H10"/>
    <mergeCell ref="A29:B29"/>
    <mergeCell ref="F19:H19"/>
    <mergeCell ref="C5:E5"/>
    <mergeCell ref="H41:J41"/>
    <mergeCell ref="A13:B13"/>
    <mergeCell ref="C9:E9"/>
    <mergeCell ref="F26:H26"/>
    <mergeCell ref="H45:J45"/>
    <mergeCell ref="B38:G38"/>
    <mergeCell ref="A27:B27"/>
    <mergeCell ref="F14:H14"/>
    <mergeCell ref="B36:G36"/>
    <mergeCell ref="A17:K17"/>
    <mergeCell ref="A22:B22"/>
    <mergeCell ref="F23:H23"/>
    <mergeCell ref="C11:E11"/>
    <mergeCell ref="F13:H13"/>
    <mergeCell ref="B40:G40"/>
    <mergeCell ref="A12:B12"/>
    <mergeCell ref="I21:J21"/>
    <mergeCell ref="A21:B21"/>
    <mergeCell ref="F20:H20"/>
    <mergeCell ref="B42:G42"/>
    <mergeCell ref="H36:J36"/>
    <mergeCell ref="I27:J27"/>
    <mergeCell ref="A48:J48"/>
    <mergeCell ref="B46:G46"/>
    <mergeCell ref="C29:E29"/>
    <mergeCell ref="H46:J46"/>
    <mergeCell ref="I11:J11"/>
    <mergeCell ref="F25:H25"/>
    <mergeCell ref="A53:D53"/>
    <mergeCell ref="I15:J15"/>
    <mergeCell ref="A11:B11"/>
    <mergeCell ref="C22:E22"/>
    <mergeCell ref="C12:E12"/>
    <mergeCell ref="A31:J31"/>
    <mergeCell ref="A51:D51"/>
    <mergeCell ref="B45:G45"/>
    <mergeCell ref="H38:J38"/>
    <mergeCell ref="I20:J20"/>
    <mergeCell ref="H44:J44"/>
    <mergeCell ref="A19:B19"/>
    <mergeCell ref="A28:B28"/>
    <mergeCell ref="H40:J40"/>
    <mergeCell ref="I13:J13"/>
    <mergeCell ref="E53:J53"/>
    <mergeCell ref="A14:B14"/>
    <mergeCell ref="I23:J23"/>
    <mergeCell ref="A23:B23"/>
    <mergeCell ref="C14:E14"/>
    <mergeCell ref="B43:G43"/>
    <mergeCell ref="H39:J39"/>
    <mergeCell ref="A33:J33"/>
    <mergeCell ref="C6:E6"/>
    <mergeCell ref="C28:E28"/>
    <mergeCell ref="A24:B24"/>
    <mergeCell ref="E51:J51"/>
    <mergeCell ref="C20:E20"/>
    <mergeCell ref="B39:G39"/>
    <mergeCell ref="C25:E25"/>
    <mergeCell ref="I19:J19"/>
    <mergeCell ref="A15:B15"/>
    <mergeCell ref="I7:J7"/>
    <mergeCell ref="F27:H27"/>
    <mergeCell ref="A26:B26"/>
    <mergeCell ref="H42:J42"/>
    <mergeCell ref="C13:E13"/>
    <mergeCell ref="I24:J24"/>
    <mergeCell ref="B41:G41"/>
    <mergeCell ref="B35:G35"/>
    <mergeCell ref="H35:J35"/>
    <mergeCell ref="I8:J8"/>
    <mergeCell ref="F29:H29"/>
    <mergeCell ref="C15:E15"/>
    <mergeCell ref="F11:H11"/>
    <mergeCell ref="A8:B8"/>
    <mergeCell ref="C24:E24"/>
    <mergeCell ref="F6:H6"/>
    <mergeCell ref="I10:J10"/>
    <mergeCell ref="A10:B10"/>
    <mergeCell ref="F5:H5"/>
    <mergeCell ref="F8:H8"/>
    <mergeCell ref="C21:E21"/>
    <mergeCell ref="I26:J26"/>
    <mergeCell ref="F22:H22"/>
    <mergeCell ref="A7:B7"/>
    <mergeCell ref="I25:J25"/>
    <mergeCell ref="C23:E23"/>
    <mergeCell ref="F9:H9"/>
    <mergeCell ref="I6:J6"/>
    <mergeCell ref="C26:E26"/>
    <mergeCell ref="F15:H15"/>
    <mergeCell ref="I9:J9"/>
    <mergeCell ref="F24:H24"/>
    <mergeCell ref="C10:E10"/>
    <mergeCell ref="A5:B5"/>
    <mergeCell ref="F7:H7"/>
    <mergeCell ref="F12:H12"/>
    <mergeCell ref="A9:B9"/>
    <mergeCell ref="F21:H21"/>
    <mergeCell ref="C7:E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2</vt:i4>
      </vt:variant>
    </vt:vector>
  </HeadingPairs>
  <TitlesOfParts>
    <vt:vector size="2" baseType="lpstr">
      <vt:lpstr>Pasiūlymas</vt:lpstr>
      <vt:lpstr>Subtiekėjai ir priedai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Jūratė Maldžiūnienė</cp:lastModifiedBy>
  <dcterms:created xsi:type="dcterms:W3CDTF">2023-04-04T12:16:45Z</dcterms:created>
  <dcterms:modified xsi:type="dcterms:W3CDTF">2024-04-16T05:43:50Z</dcterms:modified>
</cp:coreProperties>
</file>