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rveris\Planuojami_objektai\Viesieji pirkimai\1_Pirkimai\2024\42 Giraites vandenys_Vilkija 2024 03 27\Darbiniai\"/>
    </mc:Choice>
  </mc:AlternateContent>
  <xr:revisionPtr revIDLastSave="0" documentId="13_ncr:1_{0BFE9512-2E18-471F-9879-E66085EA1799}" xr6:coauthVersionLast="47" xr6:coauthVersionMax="47" xr10:uidLastSave="{00000000-0000-0000-0000-000000000000}"/>
  <bookViews>
    <workbookView xWindow="-108" yWindow="-108" windowWidth="23256" windowHeight="12576" xr2:uid="{00000000-000D-0000-FFFF-FFFF00000000}"/>
  </bookViews>
  <sheets>
    <sheet name="Parko 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F16" i="1"/>
  <c r="F15" i="1"/>
  <c r="F14" i="1"/>
  <c r="F13" i="1"/>
  <c r="B31" i="1"/>
  <c r="F30" i="1"/>
  <c r="F31" i="1" s="1"/>
  <c r="B28" i="1"/>
  <c r="F27" i="1"/>
  <c r="F28" i="1" s="1"/>
  <c r="B25" i="1"/>
  <c r="F24" i="1"/>
  <c r="F25" i="1" s="1"/>
  <c r="B22" i="1"/>
  <c r="F21" i="1"/>
  <c r="F20" i="1"/>
  <c r="B18" i="1"/>
  <c r="F12" i="1"/>
  <c r="F11" i="1"/>
  <c r="F18" i="1" l="1"/>
  <c r="F22" i="1"/>
  <c r="F32" i="1" l="1"/>
  <c r="F33" i="1" s="1"/>
  <c r="F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5B4CE964-39DA-4615-8FBD-3437453052E3}">
      <text>
        <r>
          <rPr>
            <b/>
            <sz val="9"/>
            <color indexed="8"/>
            <rFont val="Tahoma"/>
            <family val="2"/>
            <charset val="186"/>
          </rPr>
          <t>Numeris nėra būtinas</t>
        </r>
      </text>
    </comment>
    <comment ref="D8" authorId="0" shapeId="0" xr:uid="{A9F8323A-7B53-412C-9B5C-64764B66DA80}">
      <text>
        <r>
          <rPr>
            <b/>
            <sz val="9"/>
            <color indexed="8"/>
            <rFont val="Tahoma"/>
            <family val="2"/>
            <charset val="186"/>
          </rPr>
          <t>Pildant pradinę sąmatą
kiekis turi būti &gt; 0</t>
        </r>
      </text>
    </comment>
    <comment ref="E8" authorId="0" shapeId="0" xr:uid="{11E91FFC-0B24-4BFA-B8B9-99407EA1BA81}">
      <text>
        <r>
          <rPr>
            <b/>
            <sz val="9"/>
            <color indexed="8"/>
            <rFont val="Tahoma"/>
            <family val="2"/>
            <charset val="186"/>
          </rPr>
          <t>Pildant pradinę sąmatą
kainos pildyti nebūtina</t>
        </r>
      </text>
    </comment>
  </commentList>
</comments>
</file>

<file path=xl/sharedStrings.xml><?xml version="1.0" encoding="utf-8"?>
<sst xmlns="http://schemas.openxmlformats.org/spreadsheetml/2006/main" count="64" uniqueCount="52">
  <si>
    <t>Sutarties pavadinimas:</t>
  </si>
  <si>
    <t>Sutarties numeris:</t>
  </si>
  <si>
    <t/>
  </si>
  <si>
    <t>Užsakovas:</t>
  </si>
  <si>
    <t>UAB "Giraitės vandenys"</t>
  </si>
  <si>
    <t>Rangovas:</t>
  </si>
  <si>
    <t>Darbų žiniaraštis</t>
  </si>
  <si>
    <t>Eil. Nr.</t>
  </si>
  <si>
    <t>Pozicijos</t>
  </si>
  <si>
    <t>Mato        vnt.</t>
  </si>
  <si>
    <t>Pagal pirkimo dokumentus</t>
  </si>
  <si>
    <t>Kiekis</t>
  </si>
  <si>
    <t>Vnt. kaina be PVM, Eur</t>
  </si>
  <si>
    <t>Suma,                          Eur</t>
  </si>
  <si>
    <t>BENDROJI DALIS</t>
  </si>
  <si>
    <t>1.1.</t>
  </si>
  <si>
    <t>Komplektas</t>
  </si>
  <si>
    <t>1.2.</t>
  </si>
  <si>
    <t>Topografinė nuotrauka</t>
  </si>
  <si>
    <t>1.3.</t>
  </si>
  <si>
    <t>Išpildomoji dokumentacija</t>
  </si>
  <si>
    <t>1.4.</t>
  </si>
  <si>
    <t>Kadastriniai matavimai</t>
  </si>
  <si>
    <t>2.</t>
  </si>
  <si>
    <t>BUITINIAI NUOTEKŲ TINKLAI</t>
  </si>
  <si>
    <t>2.1.</t>
  </si>
  <si>
    <t>Savitakiniai buitiniai nuotekų tinklai (vamzdyno gręžimas, klojimas, montavimas, žemės kasimo darbai, smėlio pagrindo po vamzdžiais įrengimas, pirminis užpylimas smėliu, gruntinio vandens pažeminimas, tranšėjų išramstymas, esamų komunikacijų sukabinimas, apsauginių dėklų įrengimas tam reikalingose vietose, betoninių atramų įrengimas bei vamzdyno užpylimas ir grunto sutankinimas. Įskaitant vamzdį, visas reikalingas jungtis, atramas, fasonines dalis, komunikacijų žymėjimo ženklus, išbandymas, praplovimas, TV diagnostika)</t>
  </si>
  <si>
    <t>2.2.</t>
  </si>
  <si>
    <t>Savitakiniai buitiniai nuotekų tinklų išvadai (prijungimo šuliniai, žemės kasimo darbai, išbandymas, praplovimas, TV diagnostika)</t>
  </si>
  <si>
    <t>3.</t>
  </si>
  <si>
    <t>SLĖGINIAI BUITINIŲ NUOTEKŲ TINKLAI</t>
  </si>
  <si>
    <t>3.1.</t>
  </si>
  <si>
    <t>Slėginiai nuotekų tinklai (vamzdyno gręžimas, klojimas, montavimas, žemės kasimo darbai, smėlio pagrindo po vamzdžiais įrengimas, pirminis užpylimas smėliu, gruntinio vandens pažeminimas, tranšėjų išramstymas, esamų komunikacijų sukabinimas, apsauginių dėklų įrengimas tam reikalingose vietose, betoninių atramų įrengimas bei vamzdyno užpylimas ir grunto sutankinimas. Įskaitant vamzdį, visas reikalingas jungtis, atramas, fasonines dalis, komunikacijų žymėjimo ženklus, išbandymas, praplovimas)</t>
  </si>
  <si>
    <t>4.</t>
  </si>
  <si>
    <t>BUITINIŲ NUOTEKŲ SIURBLINĖ NS-1</t>
  </si>
  <si>
    <t>4.1.</t>
  </si>
  <si>
    <t>Pilnos komplektacijos buitinių nuotekų siurblinė NS-1</t>
  </si>
  <si>
    <t>5.</t>
  </si>
  <si>
    <t>SIURBLINĖS ELEKTROS IR AUTOMATIKOS SKYDAS, SCADA</t>
  </si>
  <si>
    <t>5.1.</t>
  </si>
  <si>
    <t>Elektros ir automatikos skydas su visa reikiama įranga, davikliais, matavimo įranga siurblinės valdymui. Duomenų perdavimu į SCADA.</t>
  </si>
  <si>
    <t>VISO DARBAMS</t>
  </si>
  <si>
    <t>PVM</t>
  </si>
  <si>
    <t>Viso su PVM</t>
  </si>
  <si>
    <t>Buitinių nuotekų tinklų plėtra Čekiškės g., Pergalės g., Liepų g., Bažnyčios g., Vilkijos m., Kauno r.</t>
  </si>
  <si>
    <t>Techninis darbo projektas</t>
  </si>
  <si>
    <t>Geologiniai tyrimai</t>
  </si>
  <si>
    <t>Apsaugos zonų registravimas korekcija (jai taikoma)</t>
  </si>
  <si>
    <t>Registravimas VĮ Registrų centre</t>
  </si>
  <si>
    <t>1.5.</t>
  </si>
  <si>
    <t>1.6.</t>
  </si>
  <si>
    <t>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</si>
</sst>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quot; Lt&quot;"/>
  </numFmts>
  <fonts count="12" x14ac:knownFonts="1">
    <font>
      <sz val="11"/>
      <color theme="1"/>
      <name val="Calibri"/>
      <family val="2"/>
      <scheme val="minor"/>
    </font>
    <font>
      <sz val="11"/>
      <color theme="1"/>
      <name val="Calibri"/>
      <family val="2"/>
      <scheme val="minor"/>
    </font>
    <font>
      <b/>
      <sz val="11"/>
      <name val="Times New Roman"/>
      <family val="1"/>
      <charset val="186"/>
    </font>
    <font>
      <b/>
      <sz val="14"/>
      <name val="Times New Roman"/>
      <family val="1"/>
      <charset val="186"/>
    </font>
    <font>
      <sz val="10"/>
      <name val="Arial"/>
      <family val="2"/>
      <charset val="186"/>
    </font>
    <font>
      <b/>
      <sz val="12"/>
      <name val="Times New Roman"/>
      <family val="1"/>
      <charset val="186"/>
    </font>
    <font>
      <b/>
      <sz val="10"/>
      <name val="Times New Roman"/>
      <family val="1"/>
      <charset val="186"/>
    </font>
    <font>
      <sz val="10"/>
      <name val="Times New Roman"/>
      <family val="1"/>
      <charset val="186"/>
    </font>
    <font>
      <b/>
      <sz val="11"/>
      <name val="Times New Roman"/>
      <family val="1"/>
    </font>
    <font>
      <sz val="11"/>
      <name val="Calibri"/>
      <family val="2"/>
      <charset val="186"/>
    </font>
    <font>
      <b/>
      <sz val="9"/>
      <color indexed="8"/>
      <name val="Tahoma"/>
      <family val="2"/>
      <charset val="186"/>
    </font>
    <font>
      <b/>
      <sz val="12"/>
      <color rgb="FF000000"/>
      <name val="Times New Roman"/>
      <family val="1"/>
    </font>
  </fonts>
  <fills count="4">
    <fill>
      <patternFill patternType="none"/>
    </fill>
    <fill>
      <patternFill patternType="gray125"/>
    </fill>
    <fill>
      <patternFill patternType="solid">
        <fgColor indexed="44"/>
        <bgColor indexed="31"/>
      </patternFill>
    </fill>
    <fill>
      <patternFill patternType="solid">
        <fgColor indexed="26"/>
        <bgColor indexed="9"/>
      </patternFill>
    </fill>
  </fills>
  <borders count="26">
    <border>
      <left/>
      <right/>
      <top/>
      <bottom/>
      <diagonal/>
    </border>
    <border>
      <left/>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medium">
        <color indexed="8"/>
      </right>
      <top style="thin">
        <color indexed="64"/>
      </top>
      <bottom style="thin">
        <color indexed="64"/>
      </bottom>
      <diagonal/>
    </border>
    <border>
      <left style="medium">
        <color indexed="8"/>
      </left>
      <right style="thin">
        <color indexed="64"/>
      </right>
      <top style="thin">
        <color indexed="64"/>
      </top>
      <bottom style="thin">
        <color indexed="64"/>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medium">
        <color indexed="8"/>
      </bottom>
      <diagonal/>
    </border>
  </borders>
  <cellStyleXfs count="3">
    <xf numFmtId="0" fontId="0" fillId="0" borderId="0"/>
    <xf numFmtId="44" fontId="1" fillId="0" borderId="0" applyFont="0" applyFill="0" applyBorder="0" applyAlignment="0" applyProtection="0"/>
    <xf numFmtId="0" fontId="4" fillId="0" borderId="0"/>
  </cellStyleXfs>
  <cellXfs count="74">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pplyProtection="1">
      <alignment vertical="center"/>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49" fontId="6" fillId="3" borderId="8" xfId="2" applyNumberFormat="1" applyFont="1" applyFill="1" applyBorder="1" applyAlignment="1">
      <alignment horizontal="center" vertical="center" wrapText="1"/>
    </xf>
    <xf numFmtId="0" fontId="2" fillId="3" borderId="9" xfId="2" applyFont="1" applyFill="1" applyBorder="1" applyAlignment="1">
      <alignment horizontal="left" vertical="center" wrapText="1"/>
    </xf>
    <xf numFmtId="0" fontId="6" fillId="3" borderId="9" xfId="2" applyFont="1" applyFill="1" applyBorder="1" applyAlignment="1">
      <alignment horizontal="left" vertical="center" wrapText="1"/>
    </xf>
    <xf numFmtId="2" fontId="6" fillId="3" borderId="9" xfId="2" applyNumberFormat="1" applyFont="1" applyFill="1" applyBorder="1" applyAlignment="1">
      <alignment horizontal="center" vertical="center" wrapText="1"/>
    </xf>
    <xf numFmtId="4" fontId="6" fillId="3" borderId="9" xfId="2" applyNumberFormat="1" applyFont="1" applyFill="1" applyBorder="1" applyAlignment="1">
      <alignment horizontal="left" vertical="center" wrapText="1"/>
    </xf>
    <xf numFmtId="4" fontId="6" fillId="3" borderId="4" xfId="2" applyNumberFormat="1" applyFont="1" applyFill="1" applyBorder="1" applyAlignment="1">
      <alignment horizontal="left" vertical="center" wrapText="1"/>
    </xf>
    <xf numFmtId="16" fontId="7" fillId="0" borderId="10" xfId="0" applyNumberFormat="1" applyFont="1" applyBorder="1" applyAlignment="1">
      <alignment horizontal="center" vertical="center"/>
    </xf>
    <xf numFmtId="0" fontId="7" fillId="0" borderId="10" xfId="0" applyFont="1" applyBorder="1" applyAlignment="1">
      <alignment vertical="center" wrapText="1"/>
    </xf>
    <xf numFmtId="0" fontId="7" fillId="0" borderId="11" xfId="2" applyFont="1" applyBorder="1" applyAlignment="1">
      <alignment horizontal="center" vertical="center" wrapText="1"/>
    </xf>
    <xf numFmtId="4" fontId="7" fillId="0" borderId="11" xfId="2" applyNumberFormat="1" applyFont="1" applyBorder="1" applyAlignment="1">
      <alignment horizontal="right" vertical="center" wrapText="1"/>
    </xf>
    <xf numFmtId="4" fontId="7" fillId="0" borderId="12" xfId="2" applyNumberFormat="1" applyFont="1" applyBorder="1" applyAlignment="1">
      <alignment horizontal="right" vertical="center" wrapText="1"/>
    </xf>
    <xf numFmtId="49" fontId="2" fillId="0" borderId="13" xfId="2" applyNumberFormat="1" applyFont="1" applyBorder="1" applyAlignment="1">
      <alignment horizontal="center" vertical="center" wrapText="1"/>
    </xf>
    <xf numFmtId="0" fontId="2" fillId="0" borderId="14" xfId="2" applyFont="1" applyBorder="1" applyAlignment="1">
      <alignment horizontal="left" vertical="center" wrapText="1"/>
    </xf>
    <xf numFmtId="0" fontId="2" fillId="0" borderId="14" xfId="2" applyFont="1" applyBorder="1" applyAlignment="1">
      <alignment horizontal="center" vertical="center" wrapText="1"/>
    </xf>
    <xf numFmtId="2" fontId="2" fillId="0" borderId="5" xfId="2" applyNumberFormat="1" applyFont="1" applyBorder="1" applyAlignment="1">
      <alignment horizontal="center" vertical="center" wrapText="1"/>
    </xf>
    <xf numFmtId="164" fontId="2" fillId="0" borderId="5" xfId="2" applyNumberFormat="1" applyFont="1" applyBorder="1" applyAlignment="1">
      <alignment horizontal="right" vertical="center" wrapText="1"/>
    </xf>
    <xf numFmtId="4" fontId="5" fillId="0" borderId="6" xfId="2" applyNumberFormat="1" applyFont="1" applyBorder="1" applyAlignment="1">
      <alignment vertical="center" wrapText="1"/>
    </xf>
    <xf numFmtId="2" fontId="6" fillId="3" borderId="4" xfId="2" applyNumberFormat="1" applyFont="1" applyFill="1" applyBorder="1" applyAlignment="1">
      <alignment horizontal="left" vertical="center" wrapText="1"/>
    </xf>
    <xf numFmtId="49" fontId="7" fillId="0" borderId="15" xfId="2" applyNumberFormat="1" applyFont="1" applyBorder="1" applyAlignment="1">
      <alignment horizontal="center" vertical="center"/>
    </xf>
    <xf numFmtId="0" fontId="7" fillId="0" borderId="10" xfId="2" applyFont="1" applyBorder="1" applyAlignment="1">
      <alignment horizontal="left" vertical="center" wrapText="1"/>
    </xf>
    <xf numFmtId="49" fontId="7" fillId="0" borderId="16" xfId="2" applyNumberFormat="1" applyFont="1" applyBorder="1" applyAlignment="1">
      <alignment horizontal="center" vertical="center"/>
    </xf>
    <xf numFmtId="0" fontId="2" fillId="0" borderId="17" xfId="2" applyFont="1" applyBorder="1" applyAlignment="1">
      <alignment horizontal="left" vertical="center" wrapText="1"/>
    </xf>
    <xf numFmtId="4" fontId="8" fillId="0" borderId="12" xfId="2" applyNumberFormat="1" applyFont="1" applyBorder="1" applyAlignment="1">
      <alignment horizontal="right" vertical="center" wrapText="1"/>
    </xf>
    <xf numFmtId="49" fontId="6" fillId="3" borderId="18" xfId="2" applyNumberFormat="1" applyFont="1" applyFill="1" applyBorder="1" applyAlignment="1">
      <alignment horizontal="center" vertical="center" wrapText="1"/>
    </xf>
    <xf numFmtId="0" fontId="2" fillId="3" borderId="19" xfId="2" applyFont="1" applyFill="1" applyBorder="1" applyAlignment="1">
      <alignment horizontal="left" vertical="center" wrapText="1"/>
    </xf>
    <xf numFmtId="0" fontId="6" fillId="3" borderId="10" xfId="2" applyFont="1" applyFill="1" applyBorder="1" applyAlignment="1">
      <alignment horizontal="left" vertical="center" wrapText="1"/>
    </xf>
    <xf numFmtId="2" fontId="6" fillId="3" borderId="10" xfId="2" applyNumberFormat="1" applyFont="1" applyFill="1" applyBorder="1" applyAlignment="1">
      <alignment horizontal="center" vertical="center" wrapText="1"/>
    </xf>
    <xf numFmtId="4" fontId="6" fillId="3" borderId="10" xfId="2" applyNumberFormat="1" applyFont="1" applyFill="1" applyBorder="1" applyAlignment="1">
      <alignment horizontal="left" vertical="center" wrapText="1"/>
    </xf>
    <xf numFmtId="2" fontId="6" fillId="3" borderId="20" xfId="2" applyNumberFormat="1" applyFont="1" applyFill="1" applyBorder="1" applyAlignment="1">
      <alignment horizontal="left" vertical="center" wrapText="1"/>
    </xf>
    <xf numFmtId="49" fontId="7" fillId="0" borderId="21" xfId="2" applyNumberFormat="1" applyFont="1" applyBorder="1" applyAlignment="1">
      <alignment horizontal="center" vertical="center"/>
    </xf>
    <xf numFmtId="0" fontId="7" fillId="0" borderId="10" xfId="2" applyFont="1" applyBorder="1" applyAlignment="1">
      <alignment horizontal="center" vertical="center" wrapText="1"/>
    </xf>
    <xf numFmtId="4" fontId="7" fillId="0" borderId="10" xfId="2" applyNumberFormat="1" applyFont="1" applyBorder="1" applyAlignment="1">
      <alignment horizontal="right" vertical="center" wrapText="1"/>
    </xf>
    <xf numFmtId="4" fontId="7" fillId="0" borderId="20" xfId="2" applyNumberFormat="1" applyFont="1" applyBorder="1" applyAlignment="1">
      <alignment horizontal="right" vertical="center" wrapText="1"/>
    </xf>
    <xf numFmtId="49" fontId="2" fillId="0" borderId="21" xfId="2" applyNumberFormat="1" applyFont="1" applyBorder="1" applyAlignment="1">
      <alignment horizontal="center" vertical="center" wrapText="1"/>
    </xf>
    <xf numFmtId="0" fontId="2" fillId="0" borderId="10" xfId="2" applyFont="1" applyBorder="1" applyAlignment="1">
      <alignment horizontal="left" vertical="center" wrapText="1"/>
    </xf>
    <xf numFmtId="0" fontId="2" fillId="0" borderId="10" xfId="2" applyFont="1" applyBorder="1" applyAlignment="1">
      <alignment horizontal="center" vertical="center" wrapText="1"/>
    </xf>
    <xf numFmtId="2" fontId="2" fillId="0" borderId="10" xfId="2" applyNumberFormat="1" applyFont="1" applyBorder="1" applyAlignment="1">
      <alignment horizontal="center" vertical="center" wrapText="1"/>
    </xf>
    <xf numFmtId="164" fontId="2" fillId="0" borderId="10" xfId="2" applyNumberFormat="1" applyFont="1" applyBorder="1" applyAlignment="1">
      <alignment horizontal="right" vertical="center" wrapText="1"/>
    </xf>
    <xf numFmtId="4" fontId="5" fillId="0" borderId="20" xfId="2" applyNumberFormat="1" applyFont="1" applyBorder="1" applyAlignment="1">
      <alignment vertical="center" wrapText="1"/>
    </xf>
    <xf numFmtId="49" fontId="6" fillId="3" borderId="21" xfId="2" applyNumberFormat="1" applyFont="1" applyFill="1" applyBorder="1" applyAlignment="1">
      <alignment horizontal="center" vertical="center" wrapText="1"/>
    </xf>
    <xf numFmtId="0" fontId="2" fillId="3" borderId="10" xfId="2" applyFont="1" applyFill="1" applyBorder="1" applyAlignment="1">
      <alignment horizontal="left" vertical="center" wrapText="1"/>
    </xf>
    <xf numFmtId="49" fontId="5" fillId="3" borderId="21" xfId="2" applyNumberFormat="1" applyFont="1" applyFill="1" applyBorder="1" applyAlignment="1">
      <alignment horizontal="center" vertical="center" wrapText="1"/>
    </xf>
    <xf numFmtId="0" fontId="5" fillId="3" borderId="10" xfId="2" applyFont="1" applyFill="1" applyBorder="1" applyAlignment="1">
      <alignment horizontal="left" vertical="center" wrapText="1"/>
    </xf>
    <xf numFmtId="0" fontId="5" fillId="3" borderId="10" xfId="2" applyFont="1" applyFill="1" applyBorder="1" applyAlignment="1">
      <alignment horizontal="center" vertical="center" wrapText="1"/>
    </xf>
    <xf numFmtId="2" fontId="5" fillId="3" borderId="10" xfId="2" applyNumberFormat="1" applyFont="1" applyFill="1" applyBorder="1" applyAlignment="1">
      <alignment horizontal="center" vertical="center" wrapText="1"/>
    </xf>
    <xf numFmtId="164" fontId="5" fillId="3" borderId="10" xfId="2" applyNumberFormat="1" applyFont="1" applyFill="1" applyBorder="1" applyAlignment="1">
      <alignment horizontal="right" vertical="center" wrapText="1"/>
    </xf>
    <xf numFmtId="4" fontId="5" fillId="3" borderId="20" xfId="2" applyNumberFormat="1" applyFont="1" applyFill="1" applyBorder="1" applyAlignment="1">
      <alignment vertical="center" wrapText="1"/>
    </xf>
    <xf numFmtId="49" fontId="9" fillId="0" borderId="22" xfId="0" applyNumberFormat="1" applyFont="1" applyBorder="1"/>
    <xf numFmtId="0" fontId="5" fillId="0" borderId="23" xfId="2" applyFont="1" applyBorder="1" applyAlignment="1">
      <alignment horizontal="left" vertical="center" wrapText="1"/>
    </xf>
    <xf numFmtId="0" fontId="9" fillId="0" borderId="23" xfId="0" applyFont="1" applyBorder="1"/>
    <xf numFmtId="0" fontId="9" fillId="0" borderId="23" xfId="0" applyFont="1" applyBorder="1" applyAlignment="1">
      <alignment horizontal="center"/>
    </xf>
    <xf numFmtId="4" fontId="5" fillId="0" borderId="24" xfId="1" applyNumberFormat="1" applyFont="1" applyBorder="1"/>
    <xf numFmtId="49" fontId="9" fillId="0" borderId="25" xfId="0" applyNumberFormat="1" applyFont="1" applyBorder="1"/>
    <xf numFmtId="0" fontId="5" fillId="0" borderId="5" xfId="2" applyFont="1" applyBorder="1" applyAlignment="1">
      <alignment horizontal="left" vertical="center" wrapText="1"/>
    </xf>
    <xf numFmtId="0" fontId="9" fillId="0" borderId="5" xfId="0" applyFont="1" applyBorder="1"/>
    <xf numFmtId="0" fontId="9" fillId="0" borderId="5" xfId="0" applyFont="1" applyBorder="1" applyAlignment="1">
      <alignment horizontal="center"/>
    </xf>
    <xf numFmtId="4" fontId="5" fillId="0" borderId="6" xfId="0" applyNumberFormat="1" applyFont="1" applyBorder="1"/>
    <xf numFmtId="49" fontId="2" fillId="0" borderId="2"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49" fontId="5" fillId="2" borderId="7" xfId="2" applyNumberFormat="1" applyFont="1" applyFill="1" applyBorder="1" applyAlignment="1">
      <alignment horizontal="left" vertical="center" wrapText="1"/>
    </xf>
    <xf numFmtId="0" fontId="3" fillId="0" borderId="1" xfId="0" applyFont="1" applyBorder="1" applyAlignment="1">
      <alignment horizontal="right" vertical="center"/>
    </xf>
    <xf numFmtId="0" fontId="3" fillId="0" borderId="1" xfId="0" applyFont="1" applyBorder="1" applyAlignment="1" applyProtection="1">
      <alignment horizontal="left" vertical="center"/>
      <protection locked="0"/>
    </xf>
    <xf numFmtId="0" fontId="2" fillId="0" borderId="0" xfId="0" applyFont="1" applyAlignment="1">
      <alignment vertical="center"/>
    </xf>
    <xf numFmtId="0" fontId="11" fillId="0" borderId="0" xfId="0" applyFont="1" applyAlignment="1">
      <alignment horizontal="center" vertical="center" wrapText="1"/>
    </xf>
    <xf numFmtId="0" fontId="2" fillId="0" borderId="0" xfId="0" applyFont="1" applyAlignment="1">
      <alignment horizontal="left" vertical="center"/>
    </xf>
  </cellXfs>
  <cellStyles count="3">
    <cellStyle name="Currency" xfId="1" builtinId="4"/>
    <cellStyle name="Excel Built-in Normal" xfId="2" xr:uid="{F9CA86A8-6421-495B-A6DB-657D6E09703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tabSelected="1" topLeftCell="A24" workbookViewId="0">
      <selection activeCell="F39" sqref="F39"/>
    </sheetView>
  </sheetViews>
  <sheetFormatPr defaultRowHeight="14.4" x14ac:dyDescent="0.3"/>
  <cols>
    <col min="2" max="2" width="51.109375" customWidth="1"/>
    <col min="3" max="3" width="10.88671875" customWidth="1"/>
    <col min="4" max="4" width="11.5546875" customWidth="1"/>
    <col min="5" max="5" width="11.6640625" customWidth="1"/>
    <col min="6" max="6" width="10.88671875" customWidth="1"/>
    <col min="258" max="258" width="51.109375" customWidth="1"/>
    <col min="259" max="259" width="10.88671875" customWidth="1"/>
    <col min="260" max="260" width="11.5546875" customWidth="1"/>
    <col min="261" max="261" width="11.6640625" customWidth="1"/>
    <col min="262" max="262" width="10" customWidth="1"/>
    <col min="514" max="514" width="51.109375" customWidth="1"/>
    <col min="515" max="515" width="10.88671875" customWidth="1"/>
    <col min="516" max="516" width="11.5546875" customWidth="1"/>
    <col min="517" max="517" width="11.6640625" customWidth="1"/>
    <col min="518" max="518" width="10" customWidth="1"/>
    <col min="770" max="770" width="51.109375" customWidth="1"/>
    <col min="771" max="771" width="10.88671875" customWidth="1"/>
    <col min="772" max="772" width="11.5546875" customWidth="1"/>
    <col min="773" max="773" width="11.6640625" customWidth="1"/>
    <col min="774" max="774" width="10" customWidth="1"/>
    <col min="1026" max="1026" width="51.109375" customWidth="1"/>
    <col min="1027" max="1027" width="10.88671875" customWidth="1"/>
    <col min="1028" max="1028" width="11.5546875" customWidth="1"/>
    <col min="1029" max="1029" width="11.6640625" customWidth="1"/>
    <col min="1030" max="1030" width="10" customWidth="1"/>
    <col min="1282" max="1282" width="51.109375" customWidth="1"/>
    <col min="1283" max="1283" width="10.88671875" customWidth="1"/>
    <col min="1284" max="1284" width="11.5546875" customWidth="1"/>
    <col min="1285" max="1285" width="11.6640625" customWidth="1"/>
    <col min="1286" max="1286" width="10" customWidth="1"/>
    <col min="1538" max="1538" width="51.109375" customWidth="1"/>
    <col min="1539" max="1539" width="10.88671875" customWidth="1"/>
    <col min="1540" max="1540" width="11.5546875" customWidth="1"/>
    <col min="1541" max="1541" width="11.6640625" customWidth="1"/>
    <col min="1542" max="1542" width="10" customWidth="1"/>
    <col min="1794" max="1794" width="51.109375" customWidth="1"/>
    <col min="1795" max="1795" width="10.88671875" customWidth="1"/>
    <col min="1796" max="1796" width="11.5546875" customWidth="1"/>
    <col min="1797" max="1797" width="11.6640625" customWidth="1"/>
    <col min="1798" max="1798" width="10" customWidth="1"/>
    <col min="2050" max="2050" width="51.109375" customWidth="1"/>
    <col min="2051" max="2051" width="10.88671875" customWidth="1"/>
    <col min="2052" max="2052" width="11.5546875" customWidth="1"/>
    <col min="2053" max="2053" width="11.6640625" customWidth="1"/>
    <col min="2054" max="2054" width="10" customWidth="1"/>
    <col min="2306" max="2306" width="51.109375" customWidth="1"/>
    <col min="2307" max="2307" width="10.88671875" customWidth="1"/>
    <col min="2308" max="2308" width="11.5546875" customWidth="1"/>
    <col min="2309" max="2309" width="11.6640625" customWidth="1"/>
    <col min="2310" max="2310" width="10" customWidth="1"/>
    <col min="2562" max="2562" width="51.109375" customWidth="1"/>
    <col min="2563" max="2563" width="10.88671875" customWidth="1"/>
    <col min="2564" max="2564" width="11.5546875" customWidth="1"/>
    <col min="2565" max="2565" width="11.6640625" customWidth="1"/>
    <col min="2566" max="2566" width="10" customWidth="1"/>
    <col min="2818" max="2818" width="51.109375" customWidth="1"/>
    <col min="2819" max="2819" width="10.88671875" customWidth="1"/>
    <col min="2820" max="2820" width="11.5546875" customWidth="1"/>
    <col min="2821" max="2821" width="11.6640625" customWidth="1"/>
    <col min="2822" max="2822" width="10" customWidth="1"/>
    <col min="3074" max="3074" width="51.109375" customWidth="1"/>
    <col min="3075" max="3075" width="10.88671875" customWidth="1"/>
    <col min="3076" max="3076" width="11.5546875" customWidth="1"/>
    <col min="3077" max="3077" width="11.6640625" customWidth="1"/>
    <col min="3078" max="3078" width="10" customWidth="1"/>
    <col min="3330" max="3330" width="51.109375" customWidth="1"/>
    <col min="3331" max="3331" width="10.88671875" customWidth="1"/>
    <col min="3332" max="3332" width="11.5546875" customWidth="1"/>
    <col min="3333" max="3333" width="11.6640625" customWidth="1"/>
    <col min="3334" max="3334" width="10" customWidth="1"/>
    <col min="3586" max="3586" width="51.109375" customWidth="1"/>
    <col min="3587" max="3587" width="10.88671875" customWidth="1"/>
    <col min="3588" max="3588" width="11.5546875" customWidth="1"/>
    <col min="3589" max="3589" width="11.6640625" customWidth="1"/>
    <col min="3590" max="3590" width="10" customWidth="1"/>
    <col min="3842" max="3842" width="51.109375" customWidth="1"/>
    <col min="3843" max="3843" width="10.88671875" customWidth="1"/>
    <col min="3844" max="3844" width="11.5546875" customWidth="1"/>
    <col min="3845" max="3845" width="11.6640625" customWidth="1"/>
    <col min="3846" max="3846" width="10" customWidth="1"/>
    <col min="4098" max="4098" width="51.109375" customWidth="1"/>
    <col min="4099" max="4099" width="10.88671875" customWidth="1"/>
    <col min="4100" max="4100" width="11.5546875" customWidth="1"/>
    <col min="4101" max="4101" width="11.6640625" customWidth="1"/>
    <col min="4102" max="4102" width="10" customWidth="1"/>
    <col min="4354" max="4354" width="51.109375" customWidth="1"/>
    <col min="4355" max="4355" width="10.88671875" customWidth="1"/>
    <col min="4356" max="4356" width="11.5546875" customWidth="1"/>
    <col min="4357" max="4357" width="11.6640625" customWidth="1"/>
    <col min="4358" max="4358" width="10" customWidth="1"/>
    <col min="4610" max="4610" width="51.109375" customWidth="1"/>
    <col min="4611" max="4611" width="10.88671875" customWidth="1"/>
    <col min="4612" max="4612" width="11.5546875" customWidth="1"/>
    <col min="4613" max="4613" width="11.6640625" customWidth="1"/>
    <col min="4614" max="4614" width="10" customWidth="1"/>
    <col min="4866" max="4866" width="51.109375" customWidth="1"/>
    <col min="4867" max="4867" width="10.88671875" customWidth="1"/>
    <col min="4868" max="4868" width="11.5546875" customWidth="1"/>
    <col min="4869" max="4869" width="11.6640625" customWidth="1"/>
    <col min="4870" max="4870" width="10" customWidth="1"/>
    <col min="5122" max="5122" width="51.109375" customWidth="1"/>
    <col min="5123" max="5123" width="10.88671875" customWidth="1"/>
    <col min="5124" max="5124" width="11.5546875" customWidth="1"/>
    <col min="5125" max="5125" width="11.6640625" customWidth="1"/>
    <col min="5126" max="5126" width="10" customWidth="1"/>
    <col min="5378" max="5378" width="51.109375" customWidth="1"/>
    <col min="5379" max="5379" width="10.88671875" customWidth="1"/>
    <col min="5380" max="5380" width="11.5546875" customWidth="1"/>
    <col min="5381" max="5381" width="11.6640625" customWidth="1"/>
    <col min="5382" max="5382" width="10" customWidth="1"/>
    <col min="5634" max="5634" width="51.109375" customWidth="1"/>
    <col min="5635" max="5635" width="10.88671875" customWidth="1"/>
    <col min="5636" max="5636" width="11.5546875" customWidth="1"/>
    <col min="5637" max="5637" width="11.6640625" customWidth="1"/>
    <col min="5638" max="5638" width="10" customWidth="1"/>
    <col min="5890" max="5890" width="51.109375" customWidth="1"/>
    <col min="5891" max="5891" width="10.88671875" customWidth="1"/>
    <col min="5892" max="5892" width="11.5546875" customWidth="1"/>
    <col min="5893" max="5893" width="11.6640625" customWidth="1"/>
    <col min="5894" max="5894" width="10" customWidth="1"/>
    <col min="6146" max="6146" width="51.109375" customWidth="1"/>
    <col min="6147" max="6147" width="10.88671875" customWidth="1"/>
    <col min="6148" max="6148" width="11.5546875" customWidth="1"/>
    <col min="6149" max="6149" width="11.6640625" customWidth="1"/>
    <col min="6150" max="6150" width="10" customWidth="1"/>
    <col min="6402" max="6402" width="51.109375" customWidth="1"/>
    <col min="6403" max="6403" width="10.88671875" customWidth="1"/>
    <col min="6404" max="6404" width="11.5546875" customWidth="1"/>
    <col min="6405" max="6405" width="11.6640625" customWidth="1"/>
    <col min="6406" max="6406" width="10" customWidth="1"/>
    <col min="6658" max="6658" width="51.109375" customWidth="1"/>
    <col min="6659" max="6659" width="10.88671875" customWidth="1"/>
    <col min="6660" max="6660" width="11.5546875" customWidth="1"/>
    <col min="6661" max="6661" width="11.6640625" customWidth="1"/>
    <col min="6662" max="6662" width="10" customWidth="1"/>
    <col min="6914" max="6914" width="51.109375" customWidth="1"/>
    <col min="6915" max="6915" width="10.88671875" customWidth="1"/>
    <col min="6916" max="6916" width="11.5546875" customWidth="1"/>
    <col min="6917" max="6917" width="11.6640625" customWidth="1"/>
    <col min="6918" max="6918" width="10" customWidth="1"/>
    <col min="7170" max="7170" width="51.109375" customWidth="1"/>
    <col min="7171" max="7171" width="10.88671875" customWidth="1"/>
    <col min="7172" max="7172" width="11.5546875" customWidth="1"/>
    <col min="7173" max="7173" width="11.6640625" customWidth="1"/>
    <col min="7174" max="7174" width="10" customWidth="1"/>
    <col min="7426" max="7426" width="51.109375" customWidth="1"/>
    <col min="7427" max="7427" width="10.88671875" customWidth="1"/>
    <col min="7428" max="7428" width="11.5546875" customWidth="1"/>
    <col min="7429" max="7429" width="11.6640625" customWidth="1"/>
    <col min="7430" max="7430" width="10" customWidth="1"/>
    <col min="7682" max="7682" width="51.109375" customWidth="1"/>
    <col min="7683" max="7683" width="10.88671875" customWidth="1"/>
    <col min="7684" max="7684" width="11.5546875" customWidth="1"/>
    <col min="7685" max="7685" width="11.6640625" customWidth="1"/>
    <col min="7686" max="7686" width="10" customWidth="1"/>
    <col min="7938" max="7938" width="51.109375" customWidth="1"/>
    <col min="7939" max="7939" width="10.88671875" customWidth="1"/>
    <col min="7940" max="7940" width="11.5546875" customWidth="1"/>
    <col min="7941" max="7941" width="11.6640625" customWidth="1"/>
    <col min="7942" max="7942" width="10" customWidth="1"/>
    <col min="8194" max="8194" width="51.109375" customWidth="1"/>
    <col min="8195" max="8195" width="10.88671875" customWidth="1"/>
    <col min="8196" max="8196" width="11.5546875" customWidth="1"/>
    <col min="8197" max="8197" width="11.6640625" customWidth="1"/>
    <col min="8198" max="8198" width="10" customWidth="1"/>
    <col min="8450" max="8450" width="51.109375" customWidth="1"/>
    <col min="8451" max="8451" width="10.88671875" customWidth="1"/>
    <col min="8452" max="8452" width="11.5546875" customWidth="1"/>
    <col min="8453" max="8453" width="11.6640625" customWidth="1"/>
    <col min="8454" max="8454" width="10" customWidth="1"/>
    <col min="8706" max="8706" width="51.109375" customWidth="1"/>
    <col min="8707" max="8707" width="10.88671875" customWidth="1"/>
    <col min="8708" max="8708" width="11.5546875" customWidth="1"/>
    <col min="8709" max="8709" width="11.6640625" customWidth="1"/>
    <col min="8710" max="8710" width="10" customWidth="1"/>
    <col min="8962" max="8962" width="51.109375" customWidth="1"/>
    <col min="8963" max="8963" width="10.88671875" customWidth="1"/>
    <col min="8964" max="8964" width="11.5546875" customWidth="1"/>
    <col min="8965" max="8965" width="11.6640625" customWidth="1"/>
    <col min="8966" max="8966" width="10" customWidth="1"/>
    <col min="9218" max="9218" width="51.109375" customWidth="1"/>
    <col min="9219" max="9219" width="10.88671875" customWidth="1"/>
    <col min="9220" max="9220" width="11.5546875" customWidth="1"/>
    <col min="9221" max="9221" width="11.6640625" customWidth="1"/>
    <col min="9222" max="9222" width="10" customWidth="1"/>
    <col min="9474" max="9474" width="51.109375" customWidth="1"/>
    <col min="9475" max="9475" width="10.88671875" customWidth="1"/>
    <col min="9476" max="9476" width="11.5546875" customWidth="1"/>
    <col min="9477" max="9477" width="11.6640625" customWidth="1"/>
    <col min="9478" max="9478" width="10" customWidth="1"/>
    <col min="9730" max="9730" width="51.109375" customWidth="1"/>
    <col min="9731" max="9731" width="10.88671875" customWidth="1"/>
    <col min="9732" max="9732" width="11.5546875" customWidth="1"/>
    <col min="9733" max="9733" width="11.6640625" customWidth="1"/>
    <col min="9734" max="9734" width="10" customWidth="1"/>
    <col min="9986" max="9986" width="51.109375" customWidth="1"/>
    <col min="9987" max="9987" width="10.88671875" customWidth="1"/>
    <col min="9988" max="9988" width="11.5546875" customWidth="1"/>
    <col min="9989" max="9989" width="11.6640625" customWidth="1"/>
    <col min="9990" max="9990" width="10" customWidth="1"/>
    <col min="10242" max="10242" width="51.109375" customWidth="1"/>
    <col min="10243" max="10243" width="10.88671875" customWidth="1"/>
    <col min="10244" max="10244" width="11.5546875" customWidth="1"/>
    <col min="10245" max="10245" width="11.6640625" customWidth="1"/>
    <col min="10246" max="10246" width="10" customWidth="1"/>
    <col min="10498" max="10498" width="51.109375" customWidth="1"/>
    <col min="10499" max="10499" width="10.88671875" customWidth="1"/>
    <col min="10500" max="10500" width="11.5546875" customWidth="1"/>
    <col min="10501" max="10501" width="11.6640625" customWidth="1"/>
    <col min="10502" max="10502" width="10" customWidth="1"/>
    <col min="10754" max="10754" width="51.109375" customWidth="1"/>
    <col min="10755" max="10755" width="10.88671875" customWidth="1"/>
    <col min="10756" max="10756" width="11.5546875" customWidth="1"/>
    <col min="10757" max="10757" width="11.6640625" customWidth="1"/>
    <col min="10758" max="10758" width="10" customWidth="1"/>
    <col min="11010" max="11010" width="51.109375" customWidth="1"/>
    <col min="11011" max="11011" width="10.88671875" customWidth="1"/>
    <col min="11012" max="11012" width="11.5546875" customWidth="1"/>
    <col min="11013" max="11013" width="11.6640625" customWidth="1"/>
    <col min="11014" max="11014" width="10" customWidth="1"/>
    <col min="11266" max="11266" width="51.109375" customWidth="1"/>
    <col min="11267" max="11267" width="10.88671875" customWidth="1"/>
    <col min="11268" max="11268" width="11.5546875" customWidth="1"/>
    <col min="11269" max="11269" width="11.6640625" customWidth="1"/>
    <col min="11270" max="11270" width="10" customWidth="1"/>
    <col min="11522" max="11522" width="51.109375" customWidth="1"/>
    <col min="11523" max="11523" width="10.88671875" customWidth="1"/>
    <col min="11524" max="11524" width="11.5546875" customWidth="1"/>
    <col min="11525" max="11525" width="11.6640625" customWidth="1"/>
    <col min="11526" max="11526" width="10" customWidth="1"/>
    <col min="11778" max="11778" width="51.109375" customWidth="1"/>
    <col min="11779" max="11779" width="10.88671875" customWidth="1"/>
    <col min="11780" max="11780" width="11.5546875" customWidth="1"/>
    <col min="11781" max="11781" width="11.6640625" customWidth="1"/>
    <col min="11782" max="11782" width="10" customWidth="1"/>
    <col min="12034" max="12034" width="51.109375" customWidth="1"/>
    <col min="12035" max="12035" width="10.88671875" customWidth="1"/>
    <col min="12036" max="12036" width="11.5546875" customWidth="1"/>
    <col min="12037" max="12037" width="11.6640625" customWidth="1"/>
    <col min="12038" max="12038" width="10" customWidth="1"/>
    <col min="12290" max="12290" width="51.109375" customWidth="1"/>
    <col min="12291" max="12291" width="10.88671875" customWidth="1"/>
    <col min="12292" max="12292" width="11.5546875" customWidth="1"/>
    <col min="12293" max="12293" width="11.6640625" customWidth="1"/>
    <col min="12294" max="12294" width="10" customWidth="1"/>
    <col min="12546" max="12546" width="51.109375" customWidth="1"/>
    <col min="12547" max="12547" width="10.88671875" customWidth="1"/>
    <col min="12548" max="12548" width="11.5546875" customWidth="1"/>
    <col min="12549" max="12549" width="11.6640625" customWidth="1"/>
    <col min="12550" max="12550" width="10" customWidth="1"/>
    <col min="12802" max="12802" width="51.109375" customWidth="1"/>
    <col min="12803" max="12803" width="10.88671875" customWidth="1"/>
    <col min="12804" max="12804" width="11.5546875" customWidth="1"/>
    <col min="12805" max="12805" width="11.6640625" customWidth="1"/>
    <col min="12806" max="12806" width="10" customWidth="1"/>
    <col min="13058" max="13058" width="51.109375" customWidth="1"/>
    <col min="13059" max="13059" width="10.88671875" customWidth="1"/>
    <col min="13060" max="13060" width="11.5546875" customWidth="1"/>
    <col min="13061" max="13061" width="11.6640625" customWidth="1"/>
    <col min="13062" max="13062" width="10" customWidth="1"/>
    <col min="13314" max="13314" width="51.109375" customWidth="1"/>
    <col min="13315" max="13315" width="10.88671875" customWidth="1"/>
    <col min="13316" max="13316" width="11.5546875" customWidth="1"/>
    <col min="13317" max="13317" width="11.6640625" customWidth="1"/>
    <col min="13318" max="13318" width="10" customWidth="1"/>
    <col min="13570" max="13570" width="51.109375" customWidth="1"/>
    <col min="13571" max="13571" width="10.88671875" customWidth="1"/>
    <col min="13572" max="13572" width="11.5546875" customWidth="1"/>
    <col min="13573" max="13573" width="11.6640625" customWidth="1"/>
    <col min="13574" max="13574" width="10" customWidth="1"/>
    <col min="13826" max="13826" width="51.109375" customWidth="1"/>
    <col min="13827" max="13827" width="10.88671875" customWidth="1"/>
    <col min="13828" max="13828" width="11.5546875" customWidth="1"/>
    <col min="13829" max="13829" width="11.6640625" customWidth="1"/>
    <col min="13830" max="13830" width="10" customWidth="1"/>
    <col min="14082" max="14082" width="51.109375" customWidth="1"/>
    <col min="14083" max="14083" width="10.88671875" customWidth="1"/>
    <col min="14084" max="14084" width="11.5546875" customWidth="1"/>
    <col min="14085" max="14085" width="11.6640625" customWidth="1"/>
    <col min="14086" max="14086" width="10" customWidth="1"/>
    <col min="14338" max="14338" width="51.109375" customWidth="1"/>
    <col min="14339" max="14339" width="10.88671875" customWidth="1"/>
    <col min="14340" max="14340" width="11.5546875" customWidth="1"/>
    <col min="14341" max="14341" width="11.6640625" customWidth="1"/>
    <col min="14342" max="14342" width="10" customWidth="1"/>
    <col min="14594" max="14594" width="51.109375" customWidth="1"/>
    <col min="14595" max="14595" width="10.88671875" customWidth="1"/>
    <col min="14596" max="14596" width="11.5546875" customWidth="1"/>
    <col min="14597" max="14597" width="11.6640625" customWidth="1"/>
    <col min="14598" max="14598" width="10" customWidth="1"/>
    <col min="14850" max="14850" width="51.109375" customWidth="1"/>
    <col min="14851" max="14851" width="10.88671875" customWidth="1"/>
    <col min="14852" max="14852" width="11.5546875" customWidth="1"/>
    <col min="14853" max="14853" width="11.6640625" customWidth="1"/>
    <col min="14854" max="14854" width="10" customWidth="1"/>
    <col min="15106" max="15106" width="51.109375" customWidth="1"/>
    <col min="15107" max="15107" width="10.88671875" customWidth="1"/>
    <col min="15108" max="15108" width="11.5546875" customWidth="1"/>
    <col min="15109" max="15109" width="11.6640625" customWidth="1"/>
    <col min="15110" max="15110" width="10" customWidth="1"/>
    <col min="15362" max="15362" width="51.109375" customWidth="1"/>
    <col min="15363" max="15363" width="10.88671875" customWidth="1"/>
    <col min="15364" max="15364" width="11.5546875" customWidth="1"/>
    <col min="15365" max="15365" width="11.6640625" customWidth="1"/>
    <col min="15366" max="15366" width="10" customWidth="1"/>
    <col min="15618" max="15618" width="51.109375" customWidth="1"/>
    <col min="15619" max="15619" width="10.88671875" customWidth="1"/>
    <col min="15620" max="15620" width="11.5546875" customWidth="1"/>
    <col min="15621" max="15621" width="11.6640625" customWidth="1"/>
    <col min="15622" max="15622" width="10" customWidth="1"/>
    <col min="15874" max="15874" width="51.109375" customWidth="1"/>
    <col min="15875" max="15875" width="10.88671875" customWidth="1"/>
    <col min="15876" max="15876" width="11.5546875" customWidth="1"/>
    <col min="15877" max="15877" width="11.6640625" customWidth="1"/>
    <col min="15878" max="15878" width="10" customWidth="1"/>
    <col min="16130" max="16130" width="51.109375" customWidth="1"/>
    <col min="16131" max="16131" width="10.88671875" customWidth="1"/>
    <col min="16132" max="16132" width="11.5546875" customWidth="1"/>
    <col min="16133" max="16133" width="11.6640625" customWidth="1"/>
    <col min="16134" max="16134" width="10" customWidth="1"/>
  </cols>
  <sheetData>
    <row r="1" spans="1:6" ht="58.5" customHeight="1" x14ac:dyDescent="0.3">
      <c r="A1" s="71" t="s">
        <v>0</v>
      </c>
      <c r="B1" s="71"/>
      <c r="C1" s="72" t="s">
        <v>44</v>
      </c>
      <c r="D1" s="72"/>
      <c r="E1" s="72"/>
      <c r="F1" s="72"/>
    </row>
    <row r="2" spans="1:6" x14ac:dyDescent="0.3">
      <c r="A2" s="73" t="s">
        <v>1</v>
      </c>
      <c r="B2" s="73"/>
      <c r="C2" s="1" t="s">
        <v>2</v>
      </c>
      <c r="D2" s="2"/>
      <c r="E2" s="1"/>
      <c r="F2" s="1"/>
    </row>
    <row r="3" spans="1:6" ht="19.5" customHeight="1" x14ac:dyDescent="0.3">
      <c r="A3" s="71" t="s">
        <v>3</v>
      </c>
      <c r="B3" s="71"/>
      <c r="C3" s="1" t="s">
        <v>4</v>
      </c>
      <c r="D3" s="2"/>
      <c r="E3" s="1"/>
      <c r="F3" s="1"/>
    </row>
    <row r="4" spans="1:6" x14ac:dyDescent="0.3">
      <c r="A4" s="71" t="s">
        <v>5</v>
      </c>
      <c r="B4" s="71"/>
      <c r="C4" s="3"/>
      <c r="D4" s="2"/>
      <c r="E4" s="1"/>
      <c r="F4" s="1"/>
    </row>
    <row r="5" spans="1:6" ht="20.25" customHeight="1" x14ac:dyDescent="0.3">
      <c r="A5" s="1"/>
      <c r="B5" s="1"/>
      <c r="C5" s="3"/>
      <c r="D5" s="2"/>
      <c r="E5" s="1"/>
      <c r="F5" s="1"/>
    </row>
    <row r="6" spans="1:6" ht="18" thickBot="1" x14ac:dyDescent="0.35">
      <c r="A6" s="69" t="s">
        <v>6</v>
      </c>
      <c r="B6" s="69"/>
      <c r="C6" s="70" t="s">
        <v>2</v>
      </c>
      <c r="D6" s="70"/>
      <c r="E6" s="70"/>
      <c r="F6" s="70"/>
    </row>
    <row r="7" spans="1:6" ht="15" thickBot="1" x14ac:dyDescent="0.35">
      <c r="A7" s="64" t="s">
        <v>7</v>
      </c>
      <c r="B7" s="65" t="s">
        <v>8</v>
      </c>
      <c r="C7" s="66" t="s">
        <v>9</v>
      </c>
      <c r="D7" s="67" t="s">
        <v>10</v>
      </c>
      <c r="E7" s="67"/>
      <c r="F7" s="67"/>
    </row>
    <row r="8" spans="1:6" ht="42" thickBot="1" x14ac:dyDescent="0.35">
      <c r="A8" s="64"/>
      <c r="B8" s="65"/>
      <c r="C8" s="66"/>
      <c r="D8" s="4" t="s">
        <v>11</v>
      </c>
      <c r="E8" s="5" t="s">
        <v>12</v>
      </c>
      <c r="F8" s="6" t="s">
        <v>13</v>
      </c>
    </row>
    <row r="9" spans="1:6" ht="16.2" thickBot="1" x14ac:dyDescent="0.35">
      <c r="A9" s="68"/>
      <c r="B9" s="68"/>
      <c r="C9" s="68"/>
      <c r="D9" s="68"/>
      <c r="E9" s="68"/>
      <c r="F9" s="68"/>
    </row>
    <row r="10" spans="1:6" x14ac:dyDescent="0.3">
      <c r="A10" s="7">
        <v>1</v>
      </c>
      <c r="B10" s="8" t="s">
        <v>14</v>
      </c>
      <c r="C10" s="9"/>
      <c r="D10" s="10"/>
      <c r="E10" s="11"/>
      <c r="F10" s="12"/>
    </row>
    <row r="11" spans="1:6" x14ac:dyDescent="0.3">
      <c r="A11" s="13" t="s">
        <v>15</v>
      </c>
      <c r="B11" s="14" t="s">
        <v>45</v>
      </c>
      <c r="C11" s="15" t="s">
        <v>16</v>
      </c>
      <c r="D11" s="15">
        <v>1</v>
      </c>
      <c r="E11" s="16">
        <v>9000</v>
      </c>
      <c r="F11" s="17">
        <f>ROUND(D11*E11,2)</f>
        <v>9000</v>
      </c>
    </row>
    <row r="12" spans="1:6" x14ac:dyDescent="0.3">
      <c r="A12" s="13" t="s">
        <v>17</v>
      </c>
      <c r="B12" s="14" t="s">
        <v>18</v>
      </c>
      <c r="C12" s="15" t="s">
        <v>16</v>
      </c>
      <c r="D12" s="15">
        <v>1</v>
      </c>
      <c r="E12" s="16">
        <v>1800</v>
      </c>
      <c r="F12" s="17">
        <f>ROUND(D12*E12,2)</f>
        <v>1800</v>
      </c>
    </row>
    <row r="13" spans="1:6" x14ac:dyDescent="0.3">
      <c r="A13" s="13" t="s">
        <v>19</v>
      </c>
      <c r="B13" s="14" t="s">
        <v>46</v>
      </c>
      <c r="C13" s="15" t="s">
        <v>16</v>
      </c>
      <c r="D13" s="15">
        <v>1</v>
      </c>
      <c r="E13" s="16">
        <v>1500</v>
      </c>
      <c r="F13" s="17">
        <f t="shared" ref="F13:F17" si="0">ROUND(D13*E13,2)</f>
        <v>1500</v>
      </c>
    </row>
    <row r="14" spans="1:6" x14ac:dyDescent="0.3">
      <c r="A14" s="13" t="s">
        <v>21</v>
      </c>
      <c r="B14" s="14" t="s">
        <v>20</v>
      </c>
      <c r="C14" s="15" t="s">
        <v>16</v>
      </c>
      <c r="D14" s="15">
        <v>1</v>
      </c>
      <c r="E14" s="16">
        <v>2000</v>
      </c>
      <c r="F14" s="17">
        <f t="shared" si="0"/>
        <v>2000</v>
      </c>
    </row>
    <row r="15" spans="1:6" x14ac:dyDescent="0.3">
      <c r="A15" s="13" t="s">
        <v>49</v>
      </c>
      <c r="B15" s="14" t="s">
        <v>22</v>
      </c>
      <c r="C15" s="15" t="s">
        <v>16</v>
      </c>
      <c r="D15" s="15">
        <v>1</v>
      </c>
      <c r="E15" s="16">
        <v>1200</v>
      </c>
      <c r="F15" s="17">
        <f t="shared" si="0"/>
        <v>1200</v>
      </c>
    </row>
    <row r="16" spans="1:6" x14ac:dyDescent="0.3">
      <c r="A16" s="13" t="s">
        <v>50</v>
      </c>
      <c r="B16" s="14" t="s">
        <v>47</v>
      </c>
      <c r="C16" s="37" t="s">
        <v>16</v>
      </c>
      <c r="D16" s="37">
        <v>1</v>
      </c>
      <c r="E16" s="38">
        <v>500</v>
      </c>
      <c r="F16" s="38">
        <f t="shared" si="0"/>
        <v>500</v>
      </c>
    </row>
    <row r="17" spans="1:6" x14ac:dyDescent="0.3">
      <c r="A17" s="13" t="s">
        <v>51</v>
      </c>
      <c r="B17" s="14" t="s">
        <v>48</v>
      </c>
      <c r="C17" s="37" t="s">
        <v>16</v>
      </c>
      <c r="D17" s="37">
        <v>1</v>
      </c>
      <c r="E17" s="38">
        <v>500</v>
      </c>
      <c r="F17" s="38">
        <f t="shared" si="0"/>
        <v>500</v>
      </c>
    </row>
    <row r="18" spans="1:6" ht="16.2" thickBot="1" x14ac:dyDescent="0.35">
      <c r="A18" s="18"/>
      <c r="B18" s="19" t="str">
        <f>CONCATENATE("Viso (",B10,")")</f>
        <v>Viso (BENDROJI DALIS)</v>
      </c>
      <c r="C18" s="20"/>
      <c r="D18" s="21"/>
      <c r="E18" s="22"/>
      <c r="F18" s="23">
        <f>SUM(F11:F17)</f>
        <v>16500</v>
      </c>
    </row>
    <row r="19" spans="1:6" x14ac:dyDescent="0.3">
      <c r="A19" s="7" t="s">
        <v>23</v>
      </c>
      <c r="B19" s="8" t="s">
        <v>24</v>
      </c>
      <c r="C19" s="9"/>
      <c r="D19" s="10"/>
      <c r="E19" s="11"/>
      <c r="F19" s="24"/>
    </row>
    <row r="20" spans="1:6" ht="118.8" x14ac:dyDescent="0.3">
      <c r="A20" s="25" t="s">
        <v>25</v>
      </c>
      <c r="B20" s="26" t="s">
        <v>26</v>
      </c>
      <c r="C20" s="15" t="s">
        <v>16</v>
      </c>
      <c r="D20" s="15">
        <v>1</v>
      </c>
      <c r="E20" s="16">
        <v>462300</v>
      </c>
      <c r="F20" s="17">
        <f>ROUND(D20*E20,2)</f>
        <v>462300</v>
      </c>
    </row>
    <row r="21" spans="1:6" ht="26.4" x14ac:dyDescent="0.3">
      <c r="A21" s="25" t="s">
        <v>27</v>
      </c>
      <c r="B21" s="26" t="s">
        <v>28</v>
      </c>
      <c r="C21" s="15" t="s">
        <v>16</v>
      </c>
      <c r="D21" s="15">
        <v>1</v>
      </c>
      <c r="E21" s="16">
        <v>53200</v>
      </c>
      <c r="F21" s="17">
        <f>ROUND(D21*E21,2)</f>
        <v>53200</v>
      </c>
    </row>
    <row r="22" spans="1:6" x14ac:dyDescent="0.3">
      <c r="A22" s="27"/>
      <c r="B22" s="28" t="str">
        <f>CONCATENATE("Viso (",B19,")")</f>
        <v>Viso (BUITINIAI NUOTEKŲ TINKLAI)</v>
      </c>
      <c r="C22" s="15"/>
      <c r="D22" s="15"/>
      <c r="E22" s="16"/>
      <c r="F22" s="29">
        <f>SUM(F20:F21)</f>
        <v>515500</v>
      </c>
    </row>
    <row r="23" spans="1:6" x14ac:dyDescent="0.3">
      <c r="A23" s="30" t="s">
        <v>29</v>
      </c>
      <c r="B23" s="31" t="s">
        <v>30</v>
      </c>
      <c r="C23" s="32"/>
      <c r="D23" s="33"/>
      <c r="E23" s="34"/>
      <c r="F23" s="35"/>
    </row>
    <row r="24" spans="1:6" ht="118.8" x14ac:dyDescent="0.3">
      <c r="A24" s="36" t="s">
        <v>31</v>
      </c>
      <c r="B24" s="26" t="s">
        <v>32</v>
      </c>
      <c r="C24" s="37" t="s">
        <v>16</v>
      </c>
      <c r="D24" s="37">
        <v>1</v>
      </c>
      <c r="E24" s="38">
        <v>25500</v>
      </c>
      <c r="F24" s="39">
        <f>ROUND(D24*E24,2)</f>
        <v>25500</v>
      </c>
    </row>
    <row r="25" spans="1:6" ht="15.6" x14ac:dyDescent="0.3">
      <c r="A25" s="40"/>
      <c r="B25" s="41" t="str">
        <f>CONCATENATE("Viso (",B23,")")</f>
        <v>Viso (SLĖGINIAI BUITINIŲ NUOTEKŲ TINKLAI)</v>
      </c>
      <c r="C25" s="42"/>
      <c r="D25" s="43"/>
      <c r="E25" s="44"/>
      <c r="F25" s="45">
        <f>SUM(F24)</f>
        <v>25500</v>
      </c>
    </row>
    <row r="26" spans="1:6" x14ac:dyDescent="0.3">
      <c r="A26" s="46" t="s">
        <v>33</v>
      </c>
      <c r="B26" s="47" t="s">
        <v>34</v>
      </c>
      <c r="C26" s="32"/>
      <c r="D26" s="33"/>
      <c r="E26" s="34"/>
      <c r="F26" s="35"/>
    </row>
    <row r="27" spans="1:6" x14ac:dyDescent="0.3">
      <c r="A27" s="36" t="s">
        <v>35</v>
      </c>
      <c r="B27" s="26" t="s">
        <v>36</v>
      </c>
      <c r="C27" s="37" t="s">
        <v>16</v>
      </c>
      <c r="D27" s="37">
        <v>1</v>
      </c>
      <c r="E27" s="38">
        <v>28000</v>
      </c>
      <c r="F27" s="39">
        <f>ROUND(D27*E27,2)</f>
        <v>28000</v>
      </c>
    </row>
    <row r="28" spans="1:6" ht="15.6" x14ac:dyDescent="0.3">
      <c r="A28" s="40"/>
      <c r="B28" s="41" t="str">
        <f>CONCATENATE("Viso (",B26,")")</f>
        <v>Viso (BUITINIŲ NUOTEKŲ SIURBLINĖ NS-1)</v>
      </c>
      <c r="C28" s="42"/>
      <c r="D28" s="43"/>
      <c r="E28" s="44"/>
      <c r="F28" s="45">
        <f>SUM(F27)</f>
        <v>28000</v>
      </c>
    </row>
    <row r="29" spans="1:6" ht="27.6" x14ac:dyDescent="0.3">
      <c r="A29" s="46" t="s">
        <v>37</v>
      </c>
      <c r="B29" s="47" t="s">
        <v>38</v>
      </c>
      <c r="C29" s="32"/>
      <c r="D29" s="33"/>
      <c r="E29" s="34"/>
      <c r="F29" s="35"/>
    </row>
    <row r="30" spans="1:6" ht="39.6" x14ac:dyDescent="0.3">
      <c r="A30" s="36" t="s">
        <v>39</v>
      </c>
      <c r="B30" s="26" t="s">
        <v>40</v>
      </c>
      <c r="C30" s="37" t="s">
        <v>16</v>
      </c>
      <c r="D30" s="37">
        <v>1</v>
      </c>
      <c r="E30" s="38">
        <v>12500</v>
      </c>
      <c r="F30" s="39">
        <f>ROUND(D30*E30,2)</f>
        <v>12500</v>
      </c>
    </row>
    <row r="31" spans="1:6" ht="27.6" x14ac:dyDescent="0.3">
      <c r="A31" s="40"/>
      <c r="B31" s="41" t="str">
        <f>CONCATENATE("Viso (",B29,")")</f>
        <v>Viso (SIURBLINĖS ELEKTROS IR AUTOMATIKOS SKYDAS, SCADA)</v>
      </c>
      <c r="C31" s="42"/>
      <c r="D31" s="43"/>
      <c r="E31" s="44"/>
      <c r="F31" s="45">
        <f>SUM(F30)</f>
        <v>12500</v>
      </c>
    </row>
    <row r="32" spans="1:6" ht="15.6" x14ac:dyDescent="0.3">
      <c r="A32" s="48"/>
      <c r="B32" s="49" t="s">
        <v>41</v>
      </c>
      <c r="C32" s="50"/>
      <c r="D32" s="51"/>
      <c r="E32" s="52"/>
      <c r="F32" s="53">
        <f>+F18+F22+F25+F28+F31</f>
        <v>598000</v>
      </c>
    </row>
    <row r="33" spans="1:6" ht="15.6" x14ac:dyDescent="0.3">
      <c r="A33" s="54"/>
      <c r="B33" s="55" t="s">
        <v>42</v>
      </c>
      <c r="C33" s="56"/>
      <c r="D33" s="57"/>
      <c r="E33" s="56"/>
      <c r="F33" s="58">
        <f>SUM(F32*21%)</f>
        <v>125580</v>
      </c>
    </row>
    <row r="34" spans="1:6" ht="16.2" thickBot="1" x14ac:dyDescent="0.35">
      <c r="A34" s="59"/>
      <c r="B34" s="60" t="s">
        <v>43</v>
      </c>
      <c r="C34" s="61"/>
      <c r="D34" s="62"/>
      <c r="E34" s="61"/>
      <c r="F34" s="63">
        <f>F32+F33</f>
        <v>723580</v>
      </c>
    </row>
  </sheetData>
  <mergeCells count="12">
    <mergeCell ref="A6:B6"/>
    <mergeCell ref="C6:F6"/>
    <mergeCell ref="A1:B1"/>
    <mergeCell ref="C1:F1"/>
    <mergeCell ref="A2:B2"/>
    <mergeCell ref="A3:B3"/>
    <mergeCell ref="A4:B4"/>
    <mergeCell ref="A7:A8"/>
    <mergeCell ref="B7:B8"/>
    <mergeCell ref="C7:C8"/>
    <mergeCell ref="D7:F7"/>
    <mergeCell ref="A9:F9"/>
  </mergeCells>
  <pageMargins left="0.67" right="0.15748031496062992" top="0.54" bottom="0.4" header="0.31496062992125984" footer="0.31496062992125984"/>
  <pageSetup paperSize="9" scale="85"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BFFDFEEAAC1C164591E782C547456C60" ma:contentTypeVersion="15" ma:contentTypeDescription="Kurkite naują dokumentą." ma:contentTypeScope="" ma:versionID="928acdfa67662fe009e75f8aedc6e179">
  <xsd:schema xmlns:xsd="http://www.w3.org/2001/XMLSchema" xmlns:xs="http://www.w3.org/2001/XMLSchema" xmlns:p="http://schemas.microsoft.com/office/2006/metadata/properties" xmlns:ns2="ff0cec76-02d8-4371-8816-26435bb0b0a8" xmlns:ns3="2addbee7-903f-4d0a-8e72-5c303b3fce42" targetNamespace="http://schemas.microsoft.com/office/2006/metadata/properties" ma:root="true" ma:fieldsID="183524e32de954a7e3d77ae090c3bfdb" ns2:_="" ns3:_="">
    <xsd:import namespace="ff0cec76-02d8-4371-8816-26435bb0b0a8"/>
    <xsd:import namespace="2addbee7-903f-4d0a-8e72-5c303b3fce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0cec76-02d8-4371-8816-26435bb0b0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Vaizdų žymės" ma:readOnly="false" ma:fieldId="{5cf76f15-5ced-4ddc-b409-7134ff3c332f}" ma:taxonomyMulti="true" ma:sspId="5ca77f52-eefc-4dc4-83a7-ec577745da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ddbee7-903f-4d0a-8e72-5c303b3fce42" elementFormDefault="qualified">
    <xsd:import namespace="http://schemas.microsoft.com/office/2006/documentManagement/types"/>
    <xsd:import namespace="http://schemas.microsoft.com/office/infopath/2007/PartnerControls"/>
    <xsd:element name="SharedWithUsers" ma:index="11"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Bendrinta su išsamia informacija" ma:internalName="SharedWithDetails" ma:readOnly="true">
      <xsd:simpleType>
        <xsd:restriction base="dms:Note">
          <xsd:maxLength value="255"/>
        </xsd:restriction>
      </xsd:simpleType>
    </xsd:element>
    <xsd:element name="TaxCatchAll" ma:index="16" nillable="true" ma:displayName="Taxonomy Catch All Column" ma:hidden="true" ma:list="{b19e0e73-7250-42bc-972b-79b0651af48e}" ma:internalName="TaxCatchAll" ma:showField="CatchAllData" ma:web="2addbee7-903f-4d0a-8e72-5c303b3fce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45C796-75FC-4010-A1DB-C18A6DD95F56}"/>
</file>

<file path=customXml/itemProps2.xml><?xml version="1.0" encoding="utf-8"?>
<ds:datastoreItem xmlns:ds="http://schemas.openxmlformats.org/officeDocument/2006/customXml" ds:itemID="{AE4F6B51-09F2-42CF-B3EE-AEC62C1487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Parko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Vartotojas</dc:creator>
  <cp:lastModifiedBy>Poli</cp:lastModifiedBy>
  <cp:lastPrinted>2024-03-22T14:05:48Z</cp:lastPrinted>
  <dcterms:created xsi:type="dcterms:W3CDTF">2015-06-05T18:17:20Z</dcterms:created>
  <dcterms:modified xsi:type="dcterms:W3CDTF">2024-03-29T13:35:57Z</dcterms:modified>
</cp:coreProperties>
</file>