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inzineriniaitinklai-my.sharepoint.com/personal/lina_inti_lt/Documents/Desktop/Konkursai/2024 pateikti/10 706087 F1 rekonstr. darbai Davalgonių g. 31, 33, 35, Neveronių k., Kauno r. sav. 240126/7 I CVP IS/"/>
    </mc:Choice>
  </mc:AlternateContent>
  <xr:revisionPtr revIDLastSave="61" documentId="13_ncr:1_{C7D97085-0031-4B21-A747-EEC1A097EA45}" xr6:coauthVersionLast="47" xr6:coauthVersionMax="47" xr10:uidLastSave="{00E3C6A4-AF94-4743-AF66-A3386471C60A}"/>
  <bookViews>
    <workbookView xWindow="-28800" yWindow="-4740" windowWidth="14400" windowHeight="15600" tabRatio="653" activeTab="2" xr2:uid="{00000000-000D-0000-FFFF-FFFF00000000}"/>
  </bookViews>
  <sheets>
    <sheet name="I Tinklų atstatomieji darbai" sheetId="1" r:id="rId1"/>
    <sheet name="III Dangų atstatymas" sheetId="3" r:id="rId2"/>
    <sheet name="Lapas3"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1" l="1"/>
  <c r="I21" i="3" l="1"/>
  <c r="J21" i="3" s="1"/>
  <c r="I15" i="3"/>
  <c r="J15" i="3" s="1"/>
  <c r="I14" i="3"/>
  <c r="J14" i="3" s="1"/>
  <c r="I13" i="3"/>
  <c r="J13" i="3" s="1"/>
  <c r="I16" i="3"/>
  <c r="J16" i="3" s="1"/>
  <c r="I17" i="3"/>
  <c r="J17" i="3" s="1"/>
  <c r="I11" i="3"/>
  <c r="J11" i="3" s="1"/>
  <c r="I10" i="1"/>
  <c r="J10" i="1" s="1"/>
  <c r="I20" i="3" l="1"/>
  <c r="J20" i="3" s="1"/>
  <c r="I19" i="3"/>
  <c r="J19" i="3" s="1"/>
  <c r="I18" i="3"/>
  <c r="J18" i="3" s="1"/>
  <c r="I9" i="3"/>
  <c r="J9" i="3" s="1"/>
  <c r="J13" i="1"/>
  <c r="I9" i="1"/>
  <c r="J9" i="1" s="1"/>
  <c r="J14" i="1" l="1"/>
  <c r="C7" i="4" s="1"/>
  <c r="E7" i="4" s="1"/>
  <c r="J22" i="3"/>
  <c r="C8" i="4" s="1"/>
  <c r="E8" i="4" s="1"/>
  <c r="C9" i="4" l="1"/>
  <c r="E9" i="4"/>
</calcChain>
</file>

<file path=xl/sharedStrings.xml><?xml version="1.0" encoding="utf-8"?>
<sst xmlns="http://schemas.openxmlformats.org/spreadsheetml/2006/main" count="114" uniqueCount="93">
  <si>
    <t>Eil. Nr.</t>
  </si>
  <si>
    <t>Darbų pavadinimas</t>
  </si>
  <si>
    <t>Darbų aprašymas</t>
  </si>
  <si>
    <t xml:space="preserve">Mato vienetas </t>
  </si>
  <si>
    <t>Preliminarus kiekis</t>
  </si>
  <si>
    <t>1 mato vnt. kaina eur be PVM</t>
  </si>
  <si>
    <t>Vnt. kaina iš viso, Eur be PVM</t>
  </si>
  <si>
    <t>Bendra kaina, Eur be PVM</t>
  </si>
  <si>
    <t>Medžiagų</t>
  </si>
  <si>
    <t>Darbo</t>
  </si>
  <si>
    <t>Mechanizmų</t>
  </si>
  <si>
    <t>10=7+8+9</t>
  </si>
  <si>
    <t>11=5*10</t>
  </si>
  <si>
    <t>m</t>
  </si>
  <si>
    <t>DN 200 mm</t>
  </si>
  <si>
    <t>vnt.</t>
  </si>
  <si>
    <t>Nuotekų ir lietaus nuotekų tinklų atstatomieji darbai</t>
  </si>
  <si>
    <t xml:space="preserve">Nuotekų vamzdyno perklojimas  PVC vamzdžiais gylyje iki 3 m., kai vamzdyno skersmuo: </t>
  </si>
  <si>
    <t>Vamzdyno perklojimas atviru būdu ( PVC vamzdžiu); grunto kasimas;  grunto užpylimas; piltinio grunto sankaso sutankinimas ≥ 45 MPa</t>
  </si>
  <si>
    <t>Šulinių, šulinėlių ir kamerų remontas, valymas</t>
  </si>
  <si>
    <t>Kontroliniai šuliniai</t>
  </si>
  <si>
    <t>Grunto kasimas; g/b dugno montavimas, latako formavimas (nuotekų šuliniuose), jungiamųjų vamzdžių prijungimas (iki 2 metrų); g/b  žiedų montavimas; g/b perdengimo plokštės montavimas; g/b pakėlimo žiedelių montavimas, liuko su dangčiu montavimas; grunto užpylimas; piltinio grunto sankaso sutankinimas ≥ 45 MPa</t>
  </si>
  <si>
    <t>Kontrolinio šulinio D1000 montavimas, kai šulinio gylis iki 3 m. gylio.</t>
  </si>
  <si>
    <t>** Netaikoma darbams atliekamiems žalioje vejoje, vietinės reikšmės pravažiavimuose.</t>
  </si>
  <si>
    <t>2.</t>
  </si>
  <si>
    <t>2.1.</t>
  </si>
  <si>
    <t>2.1.2.</t>
  </si>
  <si>
    <t>Bendra pasiūlymo kaina (A):</t>
  </si>
  <si>
    <t>I Perkamų darbų žiniaraštis. Tinklų atstatomieji darbai</t>
  </si>
  <si>
    <t>Darbų</t>
  </si>
  <si>
    <t>Bendra pasiūlymo kaina (C):</t>
  </si>
  <si>
    <t>3.</t>
  </si>
  <si>
    <t>3.1.</t>
  </si>
  <si>
    <t>3.1.23.</t>
  </si>
  <si>
    <t>Dangos</t>
  </si>
  <si>
    <t>Dangos (atlikus pagrindų sutankinimą)</t>
  </si>
  <si>
    <t>Vejos atkūrimas</t>
  </si>
  <si>
    <t>Vejos dangos atkūrimas užsėjant tik kartą</t>
  </si>
  <si>
    <t xml:space="preserve"> Kiti remonto darbai</t>
  </si>
  <si>
    <t>Nuotekų tinklų televizinė diagnostika</t>
  </si>
  <si>
    <t>Supaprastintas projektas</t>
  </si>
  <si>
    <t>Rekonstruojamiems tinklams</t>
  </si>
  <si>
    <t>Komukinacijų žymėjimo ženklo pastatymas</t>
  </si>
  <si>
    <t>**Grunto keitimas vertinamas kartu su atvežimu ir išvežimu</t>
  </si>
  <si>
    <t>***Jei keli darbai vykdomi vienoje tranšejoje už kasimo darbus bus apmokama tik vieną kartą pagal brangiausią įkainį, kitiems įkainiams minusuojamas sudėtinis mechanizmų įkainis arba kaina mažinama bendru užsakovo ir rangovo sutarimu.</t>
  </si>
  <si>
    <t>****Užsakovas bet kuriuo sutarties vykdymo metu turi teisę derėtis su rangovu dėl įkainių mažinimo aktuojant darbus.</t>
  </si>
  <si>
    <r>
      <t>m</t>
    </r>
    <r>
      <rPr>
        <vertAlign val="superscript"/>
        <sz val="12"/>
        <rFont val="Times New Roman"/>
        <family val="1"/>
        <charset val="186"/>
      </rPr>
      <t>2</t>
    </r>
  </si>
  <si>
    <t>7.</t>
  </si>
  <si>
    <t>7.1.</t>
  </si>
  <si>
    <t>7.1.14.</t>
  </si>
  <si>
    <t>7.5.</t>
  </si>
  <si>
    <t>7.5.6.</t>
  </si>
  <si>
    <t>Televizinės diagnostikos atlikimas, vamzdžio nuolydžio matavimas,  ataskaitos pateikimas</t>
  </si>
  <si>
    <t>7.5.9.</t>
  </si>
  <si>
    <t>7.5.10.</t>
  </si>
  <si>
    <t>7.5.11.</t>
  </si>
  <si>
    <t>7.5.15.</t>
  </si>
  <si>
    <t>* Leidimas atlikti kasinėjimo darbus Kauno rajono savivaldybės viešojo naudojimo teritorijoje (vietinės reikšmės keliuose, gatvėse, pėsčiųjų ir dviračių takuose, aikštėse, skveruose, kiemuose ir žaliuosiuose plotuose), atitverti ją ar jos dalį arba apriboti eismą joje (toliau – Aprašas)</t>
  </si>
  <si>
    <t>III Perkamų darbų žiniaraštis. Dangų atstatymas ir kiti darbai</t>
  </si>
  <si>
    <t>Pasiūlymo preliminarios apimtys ir jo vertinimas pagal pateiktus sąlyginius įkainius ir nustatytas prielaidas</t>
  </si>
  <si>
    <t>Bendros pasiūlymo kainos apskaičiavimas</t>
  </si>
  <si>
    <t xml:space="preserve">Eil. Nr. </t>
  </si>
  <si>
    <t>Pasiūlymo dalis</t>
  </si>
  <si>
    <t>Kaina, be PVM</t>
  </si>
  <si>
    <t>(A) dalies kaina</t>
  </si>
  <si>
    <t>(C) dalies kaina</t>
  </si>
  <si>
    <t>Bendra pasiūlymo kaina:</t>
  </si>
  <si>
    <t>Kaina, su PVM</t>
  </si>
  <si>
    <t>kompl.</t>
  </si>
  <si>
    <t>Kadastriniai matavimai</t>
  </si>
  <si>
    <t>Kontrolinė geodezinė nuotrauka, šulinio kortelė</t>
  </si>
  <si>
    <t>Atnaujinimas</t>
  </si>
  <si>
    <t>2.4.2.</t>
  </si>
  <si>
    <t>Vamzdyno perklojimasbetranšėju būdu ( PE RC dvisluoksniu vamzdžiu); grunto kasimas;  grunto užpylimas;  piltinio grunto sankaso sutankinimas ≥ 45 MP</t>
  </si>
  <si>
    <t>7.4.1.</t>
  </si>
  <si>
    <t xml:space="preserve">Betoninių trinkelių / plytelių grindinio išardymas ir atstatymas  </t>
  </si>
  <si>
    <t>Naujos trinkelės / plytelės</t>
  </si>
  <si>
    <t>7.4.</t>
  </si>
  <si>
    <t>Grindiniai</t>
  </si>
  <si>
    <t>7.5.1.</t>
  </si>
  <si>
    <t>Šulinio valymas hidrodinamine mašina</t>
  </si>
  <si>
    <t>Šulinio vandens ir nuosedų nusiurbimas, dugno valymas paviršiaus ruošimas padengimu hidroizoliacine danga.</t>
  </si>
  <si>
    <t>val.</t>
  </si>
  <si>
    <t>7.5.2.</t>
  </si>
  <si>
    <t>Šulinio remontas betono skiediniu kai šulinio gylis iki 2 m, skersmuo nuo 1 iki 2,5 m</t>
  </si>
  <si>
    <t>Atliekamas užsandarinant siūles tarp rentinių bei įtrūkimus šulinio žieduose, užsandarinant įtrūkimus prie šulinio / kameros pado ir pajungimo angų</t>
  </si>
  <si>
    <t>7.5.5.</t>
  </si>
  <si>
    <t>Šulinio dugno betonavimas įrengiant latakus.</t>
  </si>
  <si>
    <t>Šulinio vandens ir nuosedų nusiurbimas, dugno valymas, betonavimas.</t>
  </si>
  <si>
    <t>8.</t>
  </si>
  <si>
    <t>Grunto keitimas</t>
  </si>
  <si>
    <t>Iškasoje keičiamas gruntas (taikomas tik važiuojamojoje kelio dalyje. Išskirtiniais atvejais taikomas žalioje vejoje prieš tai suderinus su Užsakovu)</t>
  </si>
  <si>
    <r>
      <t>m</t>
    </r>
    <r>
      <rPr>
        <vertAlign val="superscript"/>
        <sz val="12"/>
        <rFont val="Times New Roman"/>
        <family val="1"/>
        <charset val="186"/>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</si>
</sst>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rgb="FF3F3F3F"/>
      <name val="Calibri"/>
      <family val="2"/>
      <charset val="186"/>
      <scheme val="minor"/>
    </font>
    <font>
      <sz val="12"/>
      <color theme="1"/>
      <name val="Times New Roman"/>
      <family val="1"/>
    </font>
    <font>
      <b/>
      <sz val="12"/>
      <color theme="1"/>
      <name val="Times New Roman"/>
      <family val="1"/>
    </font>
    <font>
      <b/>
      <sz val="12"/>
      <name val="Times New Roman"/>
      <family val="1"/>
    </font>
    <font>
      <sz val="12"/>
      <name val="Times New Roman"/>
      <family val="1"/>
    </font>
    <font>
      <i/>
      <sz val="12"/>
      <name val="Times New Roman"/>
      <family val="1"/>
    </font>
    <font>
      <i/>
      <sz val="12"/>
      <color theme="1"/>
      <name val="Times New Roman"/>
      <family val="1"/>
    </font>
    <font>
      <sz val="11"/>
      <name val="Calibri"/>
      <family val="2"/>
      <charset val="186"/>
      <scheme val="minor"/>
    </font>
    <font>
      <b/>
      <sz val="12"/>
      <color theme="1"/>
      <name val="Times New Roman"/>
      <family val="1"/>
      <charset val="186"/>
    </font>
    <font>
      <sz val="12"/>
      <color theme="1"/>
      <name val="Calibri"/>
      <family val="2"/>
      <scheme val="minor"/>
    </font>
    <font>
      <b/>
      <sz val="12"/>
      <name val="Times New Roman"/>
      <family val="1"/>
      <charset val="186"/>
    </font>
    <font>
      <sz val="12"/>
      <name val="Times New Roman"/>
      <family val="1"/>
      <charset val="186"/>
    </font>
    <font>
      <sz val="12"/>
      <color theme="1"/>
      <name val="Times New Roman"/>
      <family val="1"/>
      <charset val="186"/>
    </font>
    <font>
      <vertAlign val="superscript"/>
      <sz val="12"/>
      <name val="Times New Roman"/>
      <family val="1"/>
      <charset val="186"/>
    </font>
    <font>
      <b/>
      <sz val="12"/>
      <color rgb="FF3F3F3F"/>
      <name val="Times New Roman"/>
      <family val="1"/>
      <charset val="186"/>
    </font>
    <font>
      <i/>
      <sz val="12"/>
      <color theme="1"/>
      <name val="Times New Roman"/>
      <family val="1"/>
      <charset val="186"/>
    </font>
    <font>
      <sz val="12"/>
      <name val="Calibri"/>
      <family val="2"/>
      <charset val="186"/>
      <scheme val="minor"/>
    </font>
    <font>
      <i/>
      <sz val="12"/>
      <name val="Times New Roman"/>
      <family val="1"/>
      <charset val="186"/>
    </font>
    <font>
      <sz val="12"/>
      <color rgb="FF000000"/>
      <name val="Times New Roman"/>
      <family val="1"/>
      <charset val="186"/>
    </font>
    <font>
      <sz val="12"/>
      <color rgb="FF3F3F3F"/>
      <name val="Times New Roman"/>
      <family val="1"/>
      <charset val="186"/>
    </font>
  </fonts>
  <fills count="12">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E08895"/>
        <bgColor indexed="64"/>
      </patternFill>
    </fill>
    <fill>
      <patternFill patternType="solid">
        <fgColor rgb="FFEFC3C9"/>
        <bgColor indexed="64"/>
      </patternFill>
    </fill>
  </fills>
  <borders count="17">
    <border>
      <left/>
      <right/>
      <top/>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rgb="FF3F3F3F"/>
      </bottom>
      <diagonal/>
    </border>
    <border>
      <left style="thin">
        <color indexed="64"/>
      </left>
      <right/>
      <top style="thin">
        <color indexed="64"/>
      </top>
      <bottom/>
      <diagonal/>
    </border>
    <border>
      <left/>
      <right style="thin">
        <color rgb="FF3F3F3F"/>
      </right>
      <top/>
      <bottom style="thin">
        <color rgb="FF3F3F3F"/>
      </bottom>
      <diagonal/>
    </border>
    <border>
      <left style="thin">
        <color rgb="FF3F3F3F"/>
      </left>
      <right style="thin">
        <color rgb="FF3F3F3F"/>
      </right>
      <top/>
      <bottom style="thin">
        <color rgb="FF3F3F3F"/>
      </bottom>
      <diagonal/>
    </border>
    <border>
      <left/>
      <right style="thin">
        <color rgb="FF3F3F3F"/>
      </right>
      <top style="thin">
        <color rgb="FF3F3F3F"/>
      </top>
      <bottom style="thin">
        <color rgb="FF3F3F3F"/>
      </bottom>
      <diagonal/>
    </border>
  </borders>
  <cellStyleXfs count="2">
    <xf numFmtId="0" fontId="0" fillId="0" borderId="0"/>
    <xf numFmtId="0" fontId="1" fillId="2" borderId="1" applyNumberFormat="0" applyAlignment="0" applyProtection="0"/>
  </cellStyleXfs>
  <cellXfs count="167">
    <xf numFmtId="0" fontId="0" fillId="0" borderId="0" xfId="0"/>
    <xf numFmtId="0" fontId="2" fillId="0" borderId="0" xfId="0" applyFont="1"/>
    <xf numFmtId="0" fontId="3" fillId="3"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4"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vertical="center" wrapText="1" shrinkToFit="1"/>
    </xf>
    <xf numFmtId="0" fontId="5" fillId="0" borderId="3" xfId="0" applyFont="1" applyBorder="1" applyAlignment="1">
      <alignment horizontal="left" vertical="center" wrapText="1"/>
    </xf>
    <xf numFmtId="0" fontId="6" fillId="0" borderId="0" xfId="0" applyFont="1" applyAlignment="1">
      <alignment horizontal="center" vertical="center"/>
    </xf>
    <xf numFmtId="0" fontId="6" fillId="0" borderId="0" xfId="0" applyFont="1"/>
    <xf numFmtId="0" fontId="7" fillId="0" borderId="0" xfId="0" applyFont="1"/>
    <xf numFmtId="0" fontId="5" fillId="5" borderId="9" xfId="0" applyFont="1" applyFill="1" applyBorder="1"/>
    <xf numFmtId="0" fontId="2" fillId="5" borderId="9" xfId="0" applyFont="1" applyFill="1" applyBorder="1"/>
    <xf numFmtId="0" fontId="2" fillId="5" borderId="10" xfId="0" applyFont="1" applyFill="1" applyBorder="1"/>
    <xf numFmtId="0" fontId="2" fillId="5" borderId="3" xfId="0" applyFont="1" applyFill="1" applyBorder="1"/>
    <xf numFmtId="0" fontId="5" fillId="6" borderId="11" xfId="0" applyFont="1" applyFill="1" applyBorder="1" applyAlignment="1">
      <alignment horizontal="center" vertical="center"/>
    </xf>
    <xf numFmtId="0" fontId="5" fillId="6" borderId="7" xfId="0" applyFont="1" applyFill="1" applyBorder="1"/>
    <xf numFmtId="0" fontId="2" fillId="6" borderId="7" xfId="0" applyFont="1" applyFill="1" applyBorder="1"/>
    <xf numFmtId="0" fontId="2" fillId="6" borderId="4" xfId="0" applyFont="1" applyFill="1" applyBorder="1"/>
    <xf numFmtId="0" fontId="2" fillId="6" borderId="3" xfId="0" applyFont="1" applyFill="1" applyBorder="1"/>
    <xf numFmtId="0" fontId="4" fillId="7" borderId="9" xfId="0" applyFont="1" applyFill="1" applyBorder="1" applyAlignment="1">
      <alignment vertical="center"/>
    </xf>
    <xf numFmtId="0" fontId="2" fillId="7" borderId="9" xfId="0" applyFont="1" applyFill="1" applyBorder="1"/>
    <xf numFmtId="0" fontId="2" fillId="7" borderId="10" xfId="0" applyFont="1" applyFill="1" applyBorder="1"/>
    <xf numFmtId="0" fontId="2" fillId="7" borderId="3" xfId="0" applyFont="1" applyFill="1" applyBorder="1"/>
    <xf numFmtId="0" fontId="5" fillId="8" borderId="11" xfId="0" applyFont="1" applyFill="1" applyBorder="1" applyAlignment="1">
      <alignment horizontal="center" vertical="center" wrapText="1"/>
    </xf>
    <xf numFmtId="0" fontId="5" fillId="8" borderId="6" xfId="0" applyFont="1" applyFill="1" applyBorder="1" applyAlignment="1">
      <alignment vertical="center"/>
    </xf>
    <xf numFmtId="0" fontId="4" fillId="8" borderId="7" xfId="0" applyFont="1" applyFill="1" applyBorder="1" applyAlignment="1">
      <alignment vertical="center" wrapText="1"/>
    </xf>
    <xf numFmtId="0" fontId="4" fillId="8" borderId="7" xfId="0" applyFont="1" applyFill="1" applyBorder="1" applyAlignment="1">
      <alignment vertical="center"/>
    </xf>
    <xf numFmtId="0" fontId="2" fillId="8" borderId="7" xfId="0" applyFont="1" applyFill="1" applyBorder="1"/>
    <xf numFmtId="0" fontId="2" fillId="8" borderId="4" xfId="0" applyFont="1" applyFill="1" applyBorder="1"/>
    <xf numFmtId="0" fontId="2" fillId="8" borderId="3" xfId="0" applyFont="1" applyFill="1" applyBorder="1"/>
    <xf numFmtId="0" fontId="4" fillId="3" borderId="3" xfId="0" applyFont="1" applyFill="1" applyBorder="1" applyAlignment="1">
      <alignment horizontal="center" vertical="center"/>
    </xf>
    <xf numFmtId="0" fontId="4" fillId="5" borderId="3" xfId="0" applyFont="1" applyFill="1" applyBorder="1" applyAlignment="1">
      <alignment horizontal="center" vertical="center"/>
    </xf>
    <xf numFmtId="0" fontId="4" fillId="7" borderId="3" xfId="0"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xf numFmtId="0" fontId="8" fillId="0" borderId="0" xfId="0" applyFont="1" applyAlignment="1">
      <alignment wrapText="1"/>
    </xf>
    <xf numFmtId="0" fontId="10" fillId="0" borderId="0" xfId="0" applyFont="1"/>
    <xf numFmtId="0" fontId="11" fillId="3" borderId="3" xfId="0" applyFont="1" applyFill="1" applyBorder="1" applyAlignment="1">
      <alignment horizontal="center" vertical="center"/>
    </xf>
    <xf numFmtId="0" fontId="9" fillId="3" borderId="3" xfId="0" applyFont="1" applyFill="1" applyBorder="1" applyAlignment="1">
      <alignment horizontal="center" vertical="center" wrapText="1"/>
    </xf>
    <xf numFmtId="0" fontId="11" fillId="0" borderId="5" xfId="0" applyFont="1" applyBorder="1" applyAlignment="1">
      <alignment horizontal="center" vertical="center" wrapText="1"/>
    </xf>
    <xf numFmtId="0" fontId="9" fillId="4" borderId="3" xfId="0" applyFont="1" applyFill="1" applyBorder="1" applyAlignment="1">
      <alignment horizontal="center" vertical="center"/>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13" xfId="0" applyFont="1" applyBorder="1" applyAlignment="1">
      <alignment wrapText="1"/>
    </xf>
    <xf numFmtId="0" fontId="12" fillId="0" borderId="8" xfId="0" applyFont="1" applyBorder="1" applyAlignment="1">
      <alignment horizontal="center" vertical="center" wrapText="1"/>
    </xf>
    <xf numFmtId="0" fontId="12" fillId="0" borderId="6" xfId="0" applyFont="1" applyBorder="1" applyAlignment="1">
      <alignment horizontal="center" vertical="center" wrapText="1"/>
    </xf>
    <xf numFmtId="0" fontId="12" fillId="3" borderId="3" xfId="0" applyFont="1" applyFill="1" applyBorder="1" applyAlignment="1">
      <alignment horizontal="left" vertical="center" wrapText="1"/>
    </xf>
    <xf numFmtId="0" fontId="17" fillId="0" borderId="0" xfId="0" applyFont="1" applyAlignment="1">
      <alignment horizontal="center" vertical="center"/>
    </xf>
    <xf numFmtId="0" fontId="17" fillId="0" borderId="0" xfId="0" applyFont="1"/>
    <xf numFmtId="0" fontId="17" fillId="0" borderId="0" xfId="0" applyFont="1" applyAlignment="1">
      <alignment wrapText="1"/>
    </xf>
    <xf numFmtId="0" fontId="10" fillId="10" borderId="3" xfId="0" applyFont="1" applyFill="1" applyBorder="1"/>
    <xf numFmtId="0" fontId="11" fillId="10" borderId="3" xfId="1" applyFont="1" applyFill="1" applyBorder="1" applyAlignment="1">
      <alignment horizontal="center" vertical="center"/>
    </xf>
    <xf numFmtId="0" fontId="11" fillId="10" borderId="9" xfId="0" applyFont="1" applyFill="1" applyBorder="1" applyAlignment="1">
      <alignment vertical="center"/>
    </xf>
    <xf numFmtId="0" fontId="9" fillId="10" borderId="9" xfId="0" applyFont="1" applyFill="1" applyBorder="1" applyAlignment="1">
      <alignment vertical="center"/>
    </xf>
    <xf numFmtId="0" fontId="9" fillId="10" borderId="10" xfId="0" applyFont="1" applyFill="1" applyBorder="1" applyAlignment="1">
      <alignment vertical="center"/>
    </xf>
    <xf numFmtId="0" fontId="12" fillId="11" borderId="11" xfId="0" applyFont="1" applyFill="1" applyBorder="1" applyAlignment="1">
      <alignment horizontal="center" vertical="center" wrapText="1"/>
    </xf>
    <xf numFmtId="0" fontId="11" fillId="11" borderId="7" xfId="0" applyFont="1" applyFill="1" applyBorder="1" applyAlignment="1">
      <alignment horizontal="center" vertical="center" wrapText="1"/>
    </xf>
    <xf numFmtId="0" fontId="12" fillId="11" borderId="7" xfId="0" applyFont="1" applyFill="1" applyBorder="1"/>
    <xf numFmtId="0" fontId="13" fillId="11" borderId="7" xfId="0" applyFont="1" applyFill="1" applyBorder="1"/>
    <xf numFmtId="0" fontId="13" fillId="11" borderId="4" xfId="0" applyFont="1" applyFill="1" applyBorder="1"/>
    <xf numFmtId="0" fontId="10" fillId="11" borderId="3" xfId="0" applyFont="1" applyFill="1" applyBorder="1"/>
    <xf numFmtId="0" fontId="12" fillId="11" borderId="3" xfId="0" applyFont="1" applyFill="1" applyBorder="1" applyAlignment="1">
      <alignment horizontal="center" vertical="center" wrapText="1"/>
    </xf>
    <xf numFmtId="0" fontId="12" fillId="11" borderId="7" xfId="1" applyFont="1" applyFill="1" applyBorder="1" applyAlignment="1">
      <alignment horizontal="justify" vertical="center" wrapText="1"/>
    </xf>
    <xf numFmtId="0" fontId="11" fillId="11" borderId="7" xfId="1" applyFont="1" applyFill="1" applyBorder="1" applyAlignment="1">
      <alignment wrapText="1"/>
    </xf>
    <xf numFmtId="0" fontId="11" fillId="11" borderId="3" xfId="1" applyFont="1" applyFill="1" applyBorder="1" applyAlignment="1">
      <alignment horizontal="center" vertical="center" wrapText="1"/>
    </xf>
    <xf numFmtId="0" fontId="12" fillId="11" borderId="7" xfId="1" applyFont="1" applyFill="1" applyBorder="1" applyAlignment="1">
      <alignment horizontal="center" vertical="center" wrapText="1"/>
    </xf>
    <xf numFmtId="0" fontId="12" fillId="11" borderId="4" xfId="1" applyFont="1" applyFill="1" applyBorder="1" applyAlignment="1">
      <alignment horizontal="center" vertical="center" wrapText="1"/>
    </xf>
    <xf numFmtId="0" fontId="13" fillId="3" borderId="3"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5" fillId="3" borderId="3" xfId="1" applyFont="1" applyFill="1" applyBorder="1" applyAlignment="1">
      <alignment wrapText="1"/>
    </xf>
    <xf numFmtId="0" fontId="11" fillId="3" borderId="3" xfId="1" applyFont="1" applyFill="1" applyBorder="1" applyAlignment="1">
      <alignment horizontal="right" wrapText="1"/>
    </xf>
    <xf numFmtId="0" fontId="5" fillId="0" borderId="13" xfId="0" applyFont="1" applyBorder="1" applyAlignment="1">
      <alignment vertical="center" wrapText="1"/>
    </xf>
    <xf numFmtId="0" fontId="5" fillId="3" borderId="5" xfId="0" applyFont="1" applyFill="1" applyBorder="1" applyAlignment="1">
      <alignment vertical="center" wrapText="1"/>
    </xf>
    <xf numFmtId="2" fontId="13" fillId="0" borderId="3" xfId="0" applyNumberFormat="1" applyFont="1" applyBorder="1" applyAlignment="1">
      <alignment horizontal="center" vertical="center"/>
    </xf>
    <xf numFmtId="2" fontId="2" fillId="3" borderId="3" xfId="0" applyNumberFormat="1" applyFont="1" applyFill="1" applyBorder="1" applyAlignment="1">
      <alignment horizontal="center" vertical="center"/>
    </xf>
    <xf numFmtId="2" fontId="12" fillId="0" borderId="3" xfId="0" applyNumberFormat="1" applyFont="1" applyBorder="1" applyAlignment="1">
      <alignment horizontal="center" vertical="center"/>
    </xf>
    <xf numFmtId="2" fontId="2" fillId="0" borderId="8" xfId="0" applyNumberFormat="1" applyFont="1" applyBorder="1" applyAlignment="1">
      <alignment horizontal="center" vertical="center"/>
    </xf>
    <xf numFmtId="2" fontId="2" fillId="9" borderId="3" xfId="0" applyNumberFormat="1" applyFont="1" applyFill="1" applyBorder="1" applyAlignment="1">
      <alignment horizontal="center" vertical="center"/>
    </xf>
    <xf numFmtId="2" fontId="12" fillId="3" borderId="4" xfId="1" applyNumberFormat="1" applyFont="1" applyFill="1" applyBorder="1" applyAlignment="1">
      <alignment horizontal="center" vertical="center" wrapText="1"/>
    </xf>
    <xf numFmtId="2" fontId="20" fillId="3" borderId="3" xfId="1" applyNumberFormat="1" applyFont="1" applyFill="1" applyBorder="1" applyAlignment="1">
      <alignment horizontal="center" vertical="center" wrapText="1"/>
    </xf>
    <xf numFmtId="2" fontId="13" fillId="0" borderId="8" xfId="0" applyNumberFormat="1" applyFont="1" applyBorder="1" applyAlignment="1">
      <alignment horizontal="center" vertical="center"/>
    </xf>
    <xf numFmtId="2" fontId="12" fillId="0" borderId="4" xfId="0" applyNumberFormat="1" applyFont="1" applyBorder="1" applyAlignment="1">
      <alignment horizontal="center" vertical="center"/>
    </xf>
    <xf numFmtId="2" fontId="13" fillId="0" borderId="4" xfId="0" applyNumberFormat="1" applyFont="1" applyBorder="1" applyAlignment="1">
      <alignment horizontal="center" vertical="center"/>
    </xf>
    <xf numFmtId="2" fontId="13" fillId="3" borderId="3" xfId="0" applyNumberFormat="1" applyFont="1" applyFill="1" applyBorder="1" applyAlignment="1">
      <alignment horizontal="center" vertical="center"/>
    </xf>
    <xf numFmtId="0" fontId="5" fillId="0" borderId="9" xfId="0" applyFont="1" applyBorder="1" applyAlignment="1">
      <alignment vertical="center" wrapText="1"/>
    </xf>
    <xf numFmtId="0" fontId="5" fillId="0" borderId="13" xfId="0" applyFont="1" applyBorder="1" applyAlignment="1">
      <alignment horizontal="center" vertical="center"/>
    </xf>
    <xf numFmtId="0" fontId="5" fillId="0" borderId="3" xfId="0" applyFont="1" applyBorder="1" applyAlignment="1">
      <alignment vertical="center" wrapText="1"/>
    </xf>
    <xf numFmtId="4" fontId="2" fillId="3" borderId="3" xfId="0" applyNumberFormat="1" applyFont="1" applyFill="1" applyBorder="1" applyAlignment="1">
      <alignment horizontal="center" vertical="center"/>
    </xf>
    <xf numFmtId="4" fontId="13" fillId="0" borderId="8" xfId="0" applyNumberFormat="1" applyFont="1" applyBorder="1" applyAlignment="1">
      <alignment horizontal="center" vertical="center"/>
    </xf>
    <xf numFmtId="0" fontId="12" fillId="0" borderId="3" xfId="0" applyFont="1" applyBorder="1" applyAlignment="1">
      <alignment horizontal="justify" vertical="center" wrapText="1"/>
    </xf>
    <xf numFmtId="0" fontId="12" fillId="0" borderId="6" xfId="0" applyFont="1" applyBorder="1" applyAlignment="1">
      <alignment horizontal="left" vertical="center" wrapText="1"/>
    </xf>
    <xf numFmtId="0" fontId="12" fillId="11" borderId="6" xfId="0" applyFont="1" applyFill="1" applyBorder="1" applyAlignment="1">
      <alignment horizontal="center" vertical="center" wrapText="1"/>
    </xf>
    <xf numFmtId="0" fontId="12" fillId="11" borderId="6" xfId="0" applyFont="1" applyFill="1" applyBorder="1" applyAlignment="1">
      <alignment horizontal="left" vertical="center" wrapText="1"/>
    </xf>
    <xf numFmtId="0" fontId="12" fillId="11" borderId="7" xfId="0" applyFont="1" applyFill="1" applyBorder="1" applyAlignment="1">
      <alignment horizontal="left" vertical="center" wrapText="1"/>
    </xf>
    <xf numFmtId="0" fontId="12" fillId="11" borderId="7" xfId="0" applyFont="1" applyFill="1" applyBorder="1" applyAlignment="1">
      <alignment horizontal="center" vertical="center" wrapText="1"/>
    </xf>
    <xf numFmtId="0" fontId="12" fillId="11" borderId="4" xfId="0" applyFont="1" applyFill="1" applyBorder="1" applyAlignment="1">
      <alignment horizontal="center" vertical="center" wrapText="1"/>
    </xf>
    <xf numFmtId="0" fontId="12" fillId="0" borderId="8" xfId="0" applyFont="1" applyBorder="1" applyAlignment="1">
      <alignment vertical="center" wrapText="1"/>
    </xf>
    <xf numFmtId="0" fontId="12" fillId="0" borderId="11" xfId="0" applyFont="1" applyBorder="1" applyAlignment="1">
      <alignment horizontal="center" vertical="center" wrapText="1"/>
    </xf>
    <xf numFmtId="2" fontId="12" fillId="3" borderId="14" xfId="1" applyNumberFormat="1" applyFont="1" applyFill="1" applyBorder="1" applyAlignment="1">
      <alignment horizontal="center" vertical="center" wrapText="1"/>
    </xf>
    <xf numFmtId="2" fontId="20" fillId="3" borderId="15" xfId="1" applyNumberFormat="1" applyFont="1" applyFill="1" applyBorder="1" applyAlignment="1">
      <alignment horizontal="center" vertical="center" wrapText="1"/>
    </xf>
    <xf numFmtId="2" fontId="20" fillId="3" borderId="16" xfId="1" applyNumberFormat="1" applyFont="1" applyFill="1" applyBorder="1" applyAlignment="1">
      <alignment horizontal="center" vertical="center" wrapText="1"/>
    </xf>
    <xf numFmtId="2" fontId="20" fillId="3" borderId="1" xfId="1" applyNumberFormat="1" applyFont="1" applyFill="1" applyAlignment="1">
      <alignment horizontal="center" vertical="center" wrapText="1"/>
    </xf>
    <xf numFmtId="0" fontId="12" fillId="0" borderId="5" xfId="0" applyFont="1" applyBorder="1" applyAlignment="1">
      <alignment vertical="center" wrapText="1"/>
    </xf>
    <xf numFmtId="0" fontId="12" fillId="0" borderId="3" xfId="0" applyFont="1" applyBorder="1" applyAlignment="1">
      <alignment horizontal="center" vertical="center"/>
    </xf>
    <xf numFmtId="0" fontId="12" fillId="0" borderId="3" xfId="0" applyFont="1" applyBorder="1" applyAlignment="1">
      <alignment vertical="center" wrapText="1"/>
    </xf>
    <xf numFmtId="2" fontId="20" fillId="3" borderId="4" xfId="1" applyNumberFormat="1" applyFont="1" applyFill="1" applyBorder="1" applyAlignment="1">
      <alignment horizontal="center" vertical="center" wrapText="1"/>
    </xf>
    <xf numFmtId="2" fontId="0" fillId="0" borderId="0" xfId="0" applyNumberFormat="1"/>
    <xf numFmtId="0" fontId="4" fillId="9" borderId="3" xfId="0" applyFont="1" applyFill="1" applyBorder="1" applyAlignment="1">
      <alignment horizontal="right" vertical="center" wrapText="1"/>
    </xf>
    <xf numFmtId="0" fontId="3" fillId="3" borderId="0" xfId="0" applyFont="1" applyFill="1" applyAlignment="1">
      <alignment horizontal="center" vertical="center" wrapText="1"/>
    </xf>
    <xf numFmtId="0" fontId="3" fillId="3" borderId="2"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textRotation="90" wrapText="1"/>
    </xf>
    <xf numFmtId="0" fontId="4" fillId="3" borderId="3" xfId="0" applyFont="1" applyFill="1" applyBorder="1" applyAlignment="1">
      <alignment horizontal="center" vertical="center" wrapText="1"/>
    </xf>
    <xf numFmtId="0" fontId="4" fillId="0" borderId="5" xfId="0" applyFont="1" applyBorder="1" applyAlignment="1">
      <alignment horizontal="center" vertical="center" textRotation="90" wrapText="1"/>
    </xf>
    <xf numFmtId="0" fontId="4" fillId="0" borderId="8" xfId="0" applyFont="1" applyBorder="1" applyAlignment="1">
      <alignment horizontal="center" vertical="center" textRotation="90" wrapText="1"/>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2"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11" fillId="10" borderId="7" xfId="0" applyFont="1" applyFill="1" applyBorder="1" applyAlignment="1">
      <alignment horizontal="center" vertical="center"/>
    </xf>
    <xf numFmtId="0" fontId="18" fillId="0" borderId="0" xfId="0" applyFont="1" applyAlignment="1">
      <alignment horizontal="left"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6" fillId="3" borderId="0" xfId="0" applyFont="1" applyFill="1" applyAlignment="1">
      <alignment horizontal="left" vertical="center" wrapText="1"/>
    </xf>
    <xf numFmtId="0" fontId="17" fillId="0" borderId="0" xfId="0" applyFont="1" applyAlignment="1">
      <alignment horizontal="left" vertical="center"/>
    </xf>
    <xf numFmtId="0" fontId="12" fillId="11" borderId="6" xfId="0" applyFont="1" applyFill="1" applyBorder="1" applyAlignment="1">
      <alignment horizontal="center" vertical="center"/>
    </xf>
    <xf numFmtId="0" fontId="12" fillId="11" borderId="7" xfId="0" applyFont="1" applyFill="1" applyBorder="1" applyAlignment="1">
      <alignment horizontal="center" vertical="center"/>
    </xf>
    <xf numFmtId="0" fontId="9" fillId="4" borderId="3" xfId="0" applyFont="1" applyFill="1" applyBorder="1" applyAlignment="1">
      <alignment horizontal="center" vertical="center" wrapText="1"/>
    </xf>
    <xf numFmtId="0" fontId="11" fillId="0" borderId="5" xfId="0" applyFont="1" applyBorder="1" applyAlignment="1">
      <alignment horizontal="center" vertical="center" textRotation="90" wrapText="1"/>
    </xf>
    <xf numFmtId="0" fontId="11" fillId="0" borderId="8" xfId="0" applyFont="1" applyBorder="1" applyAlignment="1">
      <alignment horizontal="center" vertical="center" textRotation="90" wrapText="1"/>
    </xf>
    <xf numFmtId="0" fontId="18" fillId="0" borderId="0" xfId="0" applyFont="1" applyAlignment="1">
      <alignment horizontal="left" vertical="center" wrapText="1"/>
    </xf>
    <xf numFmtId="2" fontId="12" fillId="3" borderId="3" xfId="0" applyNumberFormat="1" applyFont="1" applyFill="1" applyBorder="1" applyAlignment="1">
      <alignment horizontal="center" vertical="center" wrapText="1"/>
    </xf>
    <xf numFmtId="0" fontId="12" fillId="3" borderId="3" xfId="0" applyFont="1" applyFill="1" applyBorder="1" applyAlignment="1">
      <alignment horizontal="center" vertical="center" wrapText="1"/>
    </xf>
    <xf numFmtId="0" fontId="11" fillId="3" borderId="0" xfId="0" applyFont="1" applyFill="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2" fontId="13" fillId="3" borderId="3" xfId="0" applyNumberFormat="1" applyFont="1" applyFill="1" applyBorder="1" applyAlignment="1">
      <alignment horizontal="center" wrapText="1"/>
    </xf>
    <xf numFmtId="0" fontId="13" fillId="3" borderId="3" xfId="0" applyFont="1" applyFill="1" applyBorder="1" applyAlignment="1">
      <alignment horizontal="center" wrapText="1"/>
    </xf>
    <xf numFmtId="2" fontId="5" fillId="3" borderId="3" xfId="1" applyNumberFormat="1" applyFont="1" applyFill="1" applyBorder="1" applyAlignment="1">
      <alignment horizontal="center" vertical="center" wrapText="1"/>
    </xf>
    <xf numFmtId="0" fontId="5" fillId="3" borderId="3" xfId="0" applyFont="1" applyFill="1" applyBorder="1" applyAlignment="1">
      <alignment horizontal="center" vertical="center"/>
    </xf>
    <xf numFmtId="2" fontId="13" fillId="4" borderId="3" xfId="0" applyNumberFormat="1" applyFont="1" applyFill="1" applyBorder="1" applyAlignment="1">
      <alignment horizontal="center" vertical="center"/>
    </xf>
    <xf numFmtId="0" fontId="13" fillId="11" borderId="3" xfId="0" applyFont="1" applyFill="1" applyBorder="1"/>
    <xf numFmtId="2" fontId="5" fillId="3" borderId="12" xfId="1" applyNumberFormat="1" applyFont="1" applyFill="1" applyBorder="1" applyAlignment="1">
      <alignment horizontal="center" vertical="center" wrapText="1"/>
    </xf>
    <xf numFmtId="2" fontId="9" fillId="3" borderId="3" xfId="0" applyNumberFormat="1" applyFont="1" applyFill="1" applyBorder="1" applyAlignment="1">
      <alignment horizontal="center" vertical="center"/>
    </xf>
    <xf numFmtId="2" fontId="11" fillId="3" borderId="6" xfId="1" applyNumberFormat="1" applyFont="1" applyFill="1" applyBorder="1" applyAlignment="1">
      <alignment horizontal="center" vertical="center" wrapText="1"/>
    </xf>
    <xf numFmtId="0" fontId="11" fillId="3" borderId="4" xfId="1" applyFont="1" applyFill="1" applyBorder="1" applyAlignment="1">
      <alignment horizontal="center" vertical="center" wrapText="1"/>
    </xf>
  </cellXfs>
  <cellStyles count="2">
    <cellStyle name="Įprastas" xfId="0" builtinId="0"/>
    <cellStyle name="Išvestis" xfId="1" builtinId="21"/>
  </cellStyles>
  <dxfs count="0"/>
  <tableStyles count="0" defaultTableStyle="TableStyleMedium2" defaultPivotStyle="PivotStyleLight16"/>
  <colors>
    <mruColors>
      <color rgb="FFEFC3C9"/>
      <color rgb="FFE08895"/>
      <color rgb="FFD5757E"/>
      <color rgb="FFC4404D"/>
      <color rgb="FFC8DA6C"/>
      <color rgb="FF91E3C2"/>
      <color rgb="FF5ACE97"/>
      <color rgb="FFE5BD75"/>
      <color rgb="FFCA9E30"/>
      <color rgb="FFD6B0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zoomScale="70" zoomScaleNormal="70" workbookViewId="0">
      <selection activeCell="C4" sqref="C4:C5"/>
    </sheetView>
  </sheetViews>
  <sheetFormatPr defaultRowHeight="15" x14ac:dyDescent="0.25"/>
  <cols>
    <col min="1" max="1" width="9" customWidth="1"/>
    <col min="2" max="2" width="23.5703125" customWidth="1"/>
    <col min="3" max="3" width="51.7109375" customWidth="1"/>
    <col min="6" max="6" width="12.5703125" customWidth="1"/>
    <col min="7" max="7" width="11.42578125" customWidth="1"/>
    <col min="8" max="8" width="13.5703125" customWidth="1"/>
    <col min="9" max="9" width="11.85546875" customWidth="1"/>
    <col min="10" max="10" width="14.42578125" customWidth="1"/>
  </cols>
  <sheetData>
    <row r="1" spans="1:10" ht="15.75" customHeight="1" x14ac:dyDescent="0.25">
      <c r="A1" s="113" t="s">
        <v>28</v>
      </c>
      <c r="B1" s="113"/>
      <c r="C1" s="113"/>
      <c r="D1" s="113"/>
      <c r="E1" s="113"/>
      <c r="F1" s="113"/>
      <c r="G1" s="113"/>
      <c r="H1" s="113"/>
      <c r="I1" s="113"/>
      <c r="J1" s="113"/>
    </row>
    <row r="2" spans="1:10" ht="15.75" customHeight="1" x14ac:dyDescent="0.25">
      <c r="A2" s="113"/>
      <c r="B2" s="113"/>
      <c r="C2" s="113"/>
      <c r="D2" s="113"/>
      <c r="E2" s="113"/>
      <c r="F2" s="113"/>
      <c r="G2" s="113"/>
      <c r="H2" s="113"/>
      <c r="I2" s="113"/>
      <c r="J2" s="113"/>
    </row>
    <row r="3" spans="1:10" ht="15.75" customHeight="1" x14ac:dyDescent="0.25">
      <c r="A3" s="114"/>
      <c r="B3" s="114"/>
      <c r="C3" s="114"/>
      <c r="D3" s="114"/>
      <c r="E3" s="114"/>
      <c r="F3" s="114"/>
      <c r="G3" s="114"/>
      <c r="H3" s="114"/>
      <c r="I3" s="114"/>
      <c r="J3" s="114"/>
    </row>
    <row r="4" spans="1:10" ht="15.75" x14ac:dyDescent="0.25">
      <c r="A4" s="121" t="s">
        <v>0</v>
      </c>
      <c r="B4" s="121" t="s">
        <v>1</v>
      </c>
      <c r="C4" s="121" t="s">
        <v>2</v>
      </c>
      <c r="D4" s="122" t="s">
        <v>3</v>
      </c>
      <c r="E4" s="124" t="s">
        <v>4</v>
      </c>
      <c r="F4" s="126" t="s">
        <v>5</v>
      </c>
      <c r="G4" s="127"/>
      <c r="H4" s="128"/>
      <c r="I4" s="129" t="s">
        <v>6</v>
      </c>
      <c r="J4" s="123" t="s">
        <v>7</v>
      </c>
    </row>
    <row r="5" spans="1:10" ht="71.25" customHeight="1" x14ac:dyDescent="0.25">
      <c r="A5" s="121"/>
      <c r="B5" s="121"/>
      <c r="C5" s="121"/>
      <c r="D5" s="122"/>
      <c r="E5" s="125"/>
      <c r="F5" s="2" t="s">
        <v>8</v>
      </c>
      <c r="G5" s="3" t="s">
        <v>9</v>
      </c>
      <c r="H5" s="3" t="s">
        <v>10</v>
      </c>
      <c r="I5" s="130"/>
      <c r="J5" s="123"/>
    </row>
    <row r="6" spans="1:10" ht="15.75" x14ac:dyDescent="0.25">
      <c r="A6" s="4">
        <v>1</v>
      </c>
      <c r="B6" s="4">
        <v>2</v>
      </c>
      <c r="C6" s="4">
        <v>3</v>
      </c>
      <c r="D6" s="4">
        <v>4</v>
      </c>
      <c r="E6" s="4">
        <v>5</v>
      </c>
      <c r="F6" s="5">
        <v>7</v>
      </c>
      <c r="G6" s="5">
        <v>8</v>
      </c>
      <c r="H6" s="5">
        <v>9</v>
      </c>
      <c r="I6" s="6" t="s">
        <v>11</v>
      </c>
      <c r="J6" s="34" t="s">
        <v>12</v>
      </c>
    </row>
    <row r="7" spans="1:10" ht="24" customHeight="1" x14ac:dyDescent="0.25">
      <c r="A7" s="35" t="s">
        <v>24</v>
      </c>
      <c r="B7" s="119" t="s">
        <v>16</v>
      </c>
      <c r="C7" s="120"/>
      <c r="D7" s="14"/>
      <c r="E7" s="14"/>
      <c r="F7" s="15"/>
      <c r="G7" s="15"/>
      <c r="H7" s="15"/>
      <c r="I7" s="16"/>
      <c r="J7" s="17"/>
    </row>
    <row r="8" spans="1:10" ht="36.75" customHeight="1" x14ac:dyDescent="0.25">
      <c r="A8" s="18" t="s">
        <v>25</v>
      </c>
      <c r="B8" s="115" t="s">
        <v>17</v>
      </c>
      <c r="C8" s="116"/>
      <c r="D8" s="19"/>
      <c r="E8" s="19"/>
      <c r="F8" s="20"/>
      <c r="G8" s="20"/>
      <c r="H8" s="20"/>
      <c r="I8" s="21"/>
      <c r="J8" s="22"/>
    </row>
    <row r="9" spans="1:10" ht="47.25" x14ac:dyDescent="0.25">
      <c r="A9" s="7" t="s">
        <v>26</v>
      </c>
      <c r="B9" s="9" t="s">
        <v>14</v>
      </c>
      <c r="C9" s="76" t="s">
        <v>18</v>
      </c>
      <c r="D9" s="8" t="s">
        <v>13</v>
      </c>
      <c r="E9" s="8">
        <v>94</v>
      </c>
      <c r="F9" s="159">
        <v>10</v>
      </c>
      <c r="G9" s="160">
        <v>32</v>
      </c>
      <c r="H9" s="160">
        <v>35</v>
      </c>
      <c r="I9" s="79">
        <f t="shared" ref="I9" si="0">SUM(F9:H9)</f>
        <v>77</v>
      </c>
      <c r="J9" s="79">
        <f>SUM(E9*I9)</f>
        <v>7238</v>
      </c>
    </row>
    <row r="10" spans="1:10" ht="63" x14ac:dyDescent="0.25">
      <c r="A10" s="90" t="s">
        <v>72</v>
      </c>
      <c r="B10" s="91" t="s">
        <v>14</v>
      </c>
      <c r="C10" s="89" t="s">
        <v>73</v>
      </c>
      <c r="D10" s="8" t="s">
        <v>13</v>
      </c>
      <c r="E10" s="8">
        <v>6</v>
      </c>
      <c r="F10" s="93">
        <v>11</v>
      </c>
      <c r="G10" s="93">
        <v>4</v>
      </c>
      <c r="H10" s="93">
        <v>5</v>
      </c>
      <c r="I10" s="92">
        <f>SUM(F10:H10)</f>
        <v>20</v>
      </c>
      <c r="J10" s="79">
        <f>SUM(E10*I10)</f>
        <v>120</v>
      </c>
    </row>
    <row r="11" spans="1:10" ht="29.25" customHeight="1" x14ac:dyDescent="0.25">
      <c r="A11" s="36" t="s">
        <v>31</v>
      </c>
      <c r="B11" s="117" t="s">
        <v>19</v>
      </c>
      <c r="C11" s="118"/>
      <c r="D11" s="23"/>
      <c r="E11" s="23"/>
      <c r="F11" s="24"/>
      <c r="G11" s="24"/>
      <c r="H11" s="24"/>
      <c r="I11" s="25"/>
      <c r="J11" s="26"/>
    </row>
    <row r="12" spans="1:10" ht="15.75" x14ac:dyDescent="0.25">
      <c r="A12" s="27" t="s">
        <v>32</v>
      </c>
      <c r="B12" s="28" t="s">
        <v>20</v>
      </c>
      <c r="C12" s="29"/>
      <c r="D12" s="30"/>
      <c r="E12" s="30"/>
      <c r="F12" s="31"/>
      <c r="G12" s="31"/>
      <c r="H12" s="31"/>
      <c r="I12" s="32"/>
      <c r="J12" s="33"/>
    </row>
    <row r="13" spans="1:10" ht="110.25" x14ac:dyDescent="0.25">
      <c r="A13" s="8" t="s">
        <v>33</v>
      </c>
      <c r="B13" s="10" t="s">
        <v>22</v>
      </c>
      <c r="C13" s="77" t="s">
        <v>21</v>
      </c>
      <c r="D13" s="7" t="s">
        <v>15</v>
      </c>
      <c r="E13" s="7">
        <v>7</v>
      </c>
      <c r="F13" s="78">
        <v>550</v>
      </c>
      <c r="G13" s="80">
        <v>190</v>
      </c>
      <c r="H13" s="80">
        <v>161.81</v>
      </c>
      <c r="I13" s="81">
        <f t="shared" ref="I13" si="1">SUM(F13:H13)</f>
        <v>901.81</v>
      </c>
      <c r="J13" s="79">
        <f>SUM(E13*I13)</f>
        <v>6312.67</v>
      </c>
    </row>
    <row r="14" spans="1:10" ht="15.75" x14ac:dyDescent="0.25">
      <c r="A14" s="112" t="s">
        <v>27</v>
      </c>
      <c r="B14" s="112"/>
      <c r="C14" s="112"/>
      <c r="D14" s="112"/>
      <c r="E14" s="112"/>
      <c r="F14" s="112"/>
      <c r="G14" s="112"/>
      <c r="H14" s="112"/>
      <c r="I14" s="112"/>
      <c r="J14" s="82">
        <f>SUM(J9+J10+J13)</f>
        <v>13670.67</v>
      </c>
    </row>
    <row r="15" spans="1:10" ht="15.75" x14ac:dyDescent="0.25">
      <c r="A15" s="11"/>
      <c r="B15" s="12" t="s">
        <v>23</v>
      </c>
      <c r="C15" s="12"/>
      <c r="D15" s="12"/>
      <c r="E15" s="12"/>
      <c r="F15" s="13"/>
      <c r="G15" s="13"/>
      <c r="H15" s="13"/>
      <c r="I15" s="13"/>
      <c r="J15" s="13"/>
    </row>
    <row r="16" spans="1:10" ht="15.75" x14ac:dyDescent="0.25">
      <c r="A16" s="1"/>
      <c r="B16" s="1"/>
      <c r="C16" s="1"/>
      <c r="D16" s="1"/>
      <c r="E16" s="1"/>
      <c r="F16" s="1"/>
      <c r="G16" s="1"/>
      <c r="H16" s="1"/>
      <c r="I16" s="1"/>
      <c r="J16" s="1"/>
    </row>
  </sheetData>
  <mergeCells count="13">
    <mergeCell ref="A14:I14"/>
    <mergeCell ref="A1:J3"/>
    <mergeCell ref="B8:C8"/>
    <mergeCell ref="B11:C11"/>
    <mergeCell ref="B7:C7"/>
    <mergeCell ref="A4:A5"/>
    <mergeCell ref="B4:B5"/>
    <mergeCell ref="C4:C5"/>
    <mergeCell ref="D4:D5"/>
    <mergeCell ref="J4:J5"/>
    <mergeCell ref="E4:E5"/>
    <mergeCell ref="F4:H4"/>
    <mergeCell ref="I4:I5"/>
  </mergeCells>
  <pageMargins left="0.70866141732283472" right="0.70866141732283472" top="0.74803149606299213" bottom="0.74803149606299213" header="0.31496062992125984" footer="0.31496062992125984"/>
  <pageSetup scale="7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9"/>
  <sheetViews>
    <sheetView zoomScale="70" zoomScaleNormal="70" workbookViewId="0">
      <selection activeCell="C4" sqref="C4:C5"/>
    </sheetView>
  </sheetViews>
  <sheetFormatPr defaultRowHeight="15" x14ac:dyDescent="0.25"/>
  <cols>
    <col min="2" max="2" width="32.5703125" customWidth="1"/>
    <col min="3" max="3" width="43.140625" customWidth="1"/>
    <col min="4" max="5" width="11.5703125" customWidth="1"/>
    <col min="6" max="6" width="12.7109375" customWidth="1"/>
    <col min="7" max="7" width="13.28515625" customWidth="1"/>
    <col min="8" max="8" width="14.5703125" customWidth="1"/>
    <col min="9" max="9" width="15.28515625" customWidth="1"/>
    <col min="10" max="10" width="15.140625" customWidth="1"/>
  </cols>
  <sheetData>
    <row r="1" spans="1:10" x14ac:dyDescent="0.25">
      <c r="A1" s="131" t="s">
        <v>58</v>
      </c>
      <c r="B1" s="131"/>
      <c r="C1" s="131"/>
      <c r="D1" s="131"/>
      <c r="E1" s="131"/>
      <c r="F1" s="131"/>
      <c r="G1" s="131"/>
      <c r="H1" s="131"/>
      <c r="I1" s="131"/>
      <c r="J1" s="131"/>
    </row>
    <row r="2" spans="1:10" ht="15.75" customHeight="1" x14ac:dyDescent="0.25">
      <c r="A2" s="131"/>
      <c r="B2" s="131"/>
      <c r="C2" s="131"/>
      <c r="D2" s="131"/>
      <c r="E2" s="131"/>
      <c r="F2" s="131"/>
      <c r="G2" s="131"/>
      <c r="H2" s="131"/>
      <c r="I2" s="131"/>
      <c r="J2" s="131"/>
    </row>
    <row r="3" spans="1:10" ht="15.75" customHeight="1" x14ac:dyDescent="0.25">
      <c r="A3" s="132"/>
      <c r="B3" s="132"/>
      <c r="C3" s="132"/>
      <c r="D3" s="132"/>
      <c r="E3" s="132"/>
      <c r="F3" s="132"/>
      <c r="G3" s="132"/>
      <c r="H3" s="132"/>
      <c r="I3" s="132"/>
      <c r="J3" s="132"/>
    </row>
    <row r="4" spans="1:10" ht="15.75" x14ac:dyDescent="0.25">
      <c r="A4" s="133" t="s">
        <v>0</v>
      </c>
      <c r="B4" s="133" t="s">
        <v>1</v>
      </c>
      <c r="C4" s="133" t="s">
        <v>2</v>
      </c>
      <c r="D4" s="147" t="s">
        <v>3</v>
      </c>
      <c r="E4" s="147" t="s">
        <v>4</v>
      </c>
      <c r="F4" s="137" t="s">
        <v>5</v>
      </c>
      <c r="G4" s="138"/>
      <c r="H4" s="139"/>
      <c r="I4" s="140" t="s">
        <v>6</v>
      </c>
      <c r="J4" s="146" t="s">
        <v>7</v>
      </c>
    </row>
    <row r="5" spans="1:10" ht="70.5" customHeight="1" x14ac:dyDescent="0.25">
      <c r="A5" s="134"/>
      <c r="B5" s="134"/>
      <c r="C5" s="134"/>
      <c r="D5" s="148"/>
      <c r="E5" s="148"/>
      <c r="F5" s="41" t="s">
        <v>8</v>
      </c>
      <c r="G5" s="42" t="s">
        <v>29</v>
      </c>
      <c r="H5" s="42" t="s">
        <v>10</v>
      </c>
      <c r="I5" s="141"/>
      <c r="J5" s="146"/>
    </row>
    <row r="6" spans="1:10" ht="15.75" x14ac:dyDescent="0.25">
      <c r="A6" s="43">
        <v>1</v>
      </c>
      <c r="B6" s="43">
        <v>2</v>
      </c>
      <c r="C6" s="43">
        <v>3</v>
      </c>
      <c r="D6" s="43">
        <v>4</v>
      </c>
      <c r="E6" s="43">
        <v>5</v>
      </c>
      <c r="F6" s="43">
        <v>7</v>
      </c>
      <c r="G6" s="43">
        <v>8</v>
      </c>
      <c r="H6" s="43">
        <v>9</v>
      </c>
      <c r="I6" s="43" t="s">
        <v>11</v>
      </c>
      <c r="J6" s="44" t="s">
        <v>12</v>
      </c>
    </row>
    <row r="7" spans="1:10" ht="32.25" customHeight="1" x14ac:dyDescent="0.25">
      <c r="A7" s="56" t="s">
        <v>47</v>
      </c>
      <c r="B7" s="135" t="s">
        <v>34</v>
      </c>
      <c r="C7" s="135"/>
      <c r="D7" s="57"/>
      <c r="E7" s="57"/>
      <c r="F7" s="57"/>
      <c r="G7" s="58"/>
      <c r="H7" s="58"/>
      <c r="I7" s="59"/>
      <c r="J7" s="55"/>
    </row>
    <row r="8" spans="1:10" ht="30" customHeight="1" x14ac:dyDescent="0.25">
      <c r="A8" s="60" t="s">
        <v>48</v>
      </c>
      <c r="B8" s="144" t="s">
        <v>35</v>
      </c>
      <c r="C8" s="145"/>
      <c r="D8" s="61"/>
      <c r="E8" s="61"/>
      <c r="F8" s="62"/>
      <c r="G8" s="63"/>
      <c r="H8" s="63"/>
      <c r="I8" s="64"/>
      <c r="J8" s="65"/>
    </row>
    <row r="9" spans="1:10" ht="18.75" x14ac:dyDescent="0.25">
      <c r="A9" s="45" t="s">
        <v>49</v>
      </c>
      <c r="B9" s="47" t="s">
        <v>36</v>
      </c>
      <c r="C9" s="48" t="s">
        <v>37</v>
      </c>
      <c r="D9" s="45" t="s">
        <v>46</v>
      </c>
      <c r="E9" s="45">
        <v>300</v>
      </c>
      <c r="F9" s="163">
        <v>1.1000000000000001</v>
      </c>
      <c r="G9" s="163">
        <v>1.28</v>
      </c>
      <c r="H9" s="163">
        <v>0.9</v>
      </c>
      <c r="I9" s="85">
        <f t="shared" ref="I9" si="0">SUM(F9:H9)</f>
        <v>3.28</v>
      </c>
      <c r="J9" s="161">
        <f>SUM(E9*I9)</f>
        <v>983.99999999999989</v>
      </c>
    </row>
    <row r="10" spans="1:10" ht="15.75" x14ac:dyDescent="0.25">
      <c r="A10" s="96" t="s">
        <v>77</v>
      </c>
      <c r="B10" s="97" t="s">
        <v>78</v>
      </c>
      <c r="C10" s="98"/>
      <c r="D10" s="66"/>
      <c r="E10" s="66"/>
      <c r="F10" s="99"/>
      <c r="G10" s="99"/>
      <c r="H10" s="99"/>
      <c r="I10" s="100"/>
      <c r="J10" s="162"/>
    </row>
    <row r="11" spans="1:10" ht="31.5" x14ac:dyDescent="0.25">
      <c r="A11" s="45" t="s">
        <v>74</v>
      </c>
      <c r="B11" s="94" t="s">
        <v>75</v>
      </c>
      <c r="C11" s="95" t="s">
        <v>76</v>
      </c>
      <c r="D11" s="45" t="s">
        <v>46</v>
      </c>
      <c r="E11" s="45">
        <v>9</v>
      </c>
      <c r="F11" s="83">
        <v>8.2799999999999994</v>
      </c>
      <c r="G11" s="84">
        <v>18.170000000000002</v>
      </c>
      <c r="H11" s="84">
        <v>9.7200000000000006</v>
      </c>
      <c r="I11" s="78">
        <f>SUM(F11:H11)</f>
        <v>36.17</v>
      </c>
      <c r="J11" s="161">
        <f>SUM(E11*I11)</f>
        <v>325.53000000000003</v>
      </c>
    </row>
    <row r="12" spans="1:10" ht="15.75" x14ac:dyDescent="0.25">
      <c r="A12" s="66" t="s">
        <v>50</v>
      </c>
      <c r="B12" s="67" t="s">
        <v>38</v>
      </c>
      <c r="C12" s="68"/>
      <c r="D12" s="69"/>
      <c r="E12" s="69"/>
      <c r="F12" s="70"/>
      <c r="G12" s="70"/>
      <c r="H12" s="70"/>
      <c r="I12" s="71"/>
      <c r="J12" s="162"/>
    </row>
    <row r="13" spans="1:10" ht="47.25" x14ac:dyDescent="0.25">
      <c r="A13" s="49" t="s">
        <v>79</v>
      </c>
      <c r="B13" s="101" t="s">
        <v>80</v>
      </c>
      <c r="C13" s="102" t="s">
        <v>81</v>
      </c>
      <c r="D13" s="45" t="s">
        <v>82</v>
      </c>
      <c r="E13" s="45">
        <v>2</v>
      </c>
      <c r="F13" s="103">
        <v>0</v>
      </c>
      <c r="G13" s="104">
        <v>41.61</v>
      </c>
      <c r="H13" s="104">
        <v>38.11</v>
      </c>
      <c r="I13" s="85">
        <f>SUM(F13:H13)</f>
        <v>79.72</v>
      </c>
      <c r="J13" s="161">
        <f>SUM(E13*I13)</f>
        <v>159.44</v>
      </c>
    </row>
    <row r="14" spans="1:10" ht="47.25" customHeight="1" x14ac:dyDescent="0.25">
      <c r="A14" s="49" t="s">
        <v>83</v>
      </c>
      <c r="B14" s="46" t="s">
        <v>84</v>
      </c>
      <c r="C14" s="107" t="s">
        <v>85</v>
      </c>
      <c r="D14" s="45" t="s">
        <v>15</v>
      </c>
      <c r="E14" s="45">
        <v>1</v>
      </c>
      <c r="F14" s="83">
        <v>23.18</v>
      </c>
      <c r="G14" s="105">
        <v>99.5</v>
      </c>
      <c r="H14" s="106">
        <v>58.14</v>
      </c>
      <c r="I14" s="85">
        <f t="shared" ref="I14:I15" si="1">SUM(F14:H14)</f>
        <v>180.82</v>
      </c>
      <c r="J14" s="161">
        <f t="shared" ref="J14:J15" si="2">SUM(E14*I14)</f>
        <v>180.82</v>
      </c>
    </row>
    <row r="15" spans="1:10" ht="31.5" x14ac:dyDescent="0.25">
      <c r="A15" s="45" t="s">
        <v>86</v>
      </c>
      <c r="B15" s="47" t="s">
        <v>87</v>
      </c>
      <c r="C15" s="45" t="s">
        <v>88</v>
      </c>
      <c r="D15" s="45" t="s">
        <v>15</v>
      </c>
      <c r="E15" s="45">
        <v>4</v>
      </c>
      <c r="F15" s="83">
        <v>81.59</v>
      </c>
      <c r="G15" s="105">
        <v>54.17</v>
      </c>
      <c r="H15" s="106">
        <v>45.05</v>
      </c>
      <c r="I15" s="85">
        <f t="shared" si="1"/>
        <v>180.81</v>
      </c>
      <c r="J15" s="161">
        <f t="shared" si="2"/>
        <v>723.24</v>
      </c>
    </row>
    <row r="16" spans="1:10" ht="15.75" customHeight="1" x14ac:dyDescent="0.25">
      <c r="A16" s="49" t="s">
        <v>51</v>
      </c>
      <c r="B16" s="46" t="s">
        <v>39</v>
      </c>
      <c r="C16" s="50" t="s">
        <v>52</v>
      </c>
      <c r="D16" s="45" t="s">
        <v>13</v>
      </c>
      <c r="E16" s="45">
        <v>100</v>
      </c>
      <c r="F16" s="86">
        <v>0</v>
      </c>
      <c r="G16" s="87">
        <v>1.19</v>
      </c>
      <c r="H16" s="78">
        <v>1.27</v>
      </c>
      <c r="I16" s="85">
        <f t="shared" ref="I16:I21" si="3">SUM(F16:H16)</f>
        <v>2.46</v>
      </c>
      <c r="J16" s="161">
        <f>SUM(E16*I16)</f>
        <v>246</v>
      </c>
    </row>
    <row r="17" spans="1:12" ht="15.75" x14ac:dyDescent="0.25">
      <c r="A17" s="49" t="s">
        <v>53</v>
      </c>
      <c r="B17" s="46" t="s">
        <v>40</v>
      </c>
      <c r="C17" s="50"/>
      <c r="D17" s="45" t="s">
        <v>68</v>
      </c>
      <c r="E17" s="45">
        <v>1</v>
      </c>
      <c r="F17" s="86">
        <v>0</v>
      </c>
      <c r="G17" s="78">
        <v>5.47</v>
      </c>
      <c r="H17" s="78">
        <v>1.93</v>
      </c>
      <c r="I17" s="85">
        <f t="shared" si="3"/>
        <v>7.3999999999999995</v>
      </c>
      <c r="J17" s="161">
        <f t="shared" ref="J17:J21" si="4">SUM(E17*I17)</f>
        <v>7.3999999999999995</v>
      </c>
    </row>
    <row r="18" spans="1:12" ht="31.5" x14ac:dyDescent="0.25">
      <c r="A18" s="45" t="s">
        <v>54</v>
      </c>
      <c r="B18" s="46" t="s">
        <v>70</v>
      </c>
      <c r="C18" s="50" t="s">
        <v>41</v>
      </c>
      <c r="D18" s="45" t="s">
        <v>13</v>
      </c>
      <c r="E18" s="45">
        <v>100</v>
      </c>
      <c r="F18" s="86">
        <v>0</v>
      </c>
      <c r="G18" s="78">
        <v>1.19</v>
      </c>
      <c r="H18" s="78">
        <v>0.46</v>
      </c>
      <c r="I18" s="85">
        <f t="shared" si="3"/>
        <v>1.65</v>
      </c>
      <c r="J18" s="161">
        <f t="shared" si="4"/>
        <v>165</v>
      </c>
    </row>
    <row r="19" spans="1:12" ht="35.25" customHeight="1" x14ac:dyDescent="0.25">
      <c r="A19" s="49" t="s">
        <v>55</v>
      </c>
      <c r="B19" s="46" t="s">
        <v>69</v>
      </c>
      <c r="C19" s="50" t="s">
        <v>71</v>
      </c>
      <c r="D19" s="45" t="s">
        <v>15</v>
      </c>
      <c r="E19" s="45">
        <v>1</v>
      </c>
      <c r="F19" s="86">
        <v>0</v>
      </c>
      <c r="G19" s="78">
        <v>100</v>
      </c>
      <c r="H19" s="78">
        <v>0</v>
      </c>
      <c r="I19" s="85">
        <f t="shared" si="3"/>
        <v>100</v>
      </c>
      <c r="J19" s="161">
        <f t="shared" si="4"/>
        <v>100</v>
      </c>
    </row>
    <row r="20" spans="1:12" ht="31.5" x14ac:dyDescent="0.25">
      <c r="A20" s="45" t="s">
        <v>56</v>
      </c>
      <c r="B20" s="46" t="s">
        <v>42</v>
      </c>
      <c r="C20" s="50"/>
      <c r="D20" s="45" t="s">
        <v>15</v>
      </c>
      <c r="E20" s="45">
        <v>7</v>
      </c>
      <c r="F20" s="86">
        <v>36.049999999999997</v>
      </c>
      <c r="G20" s="78">
        <v>9.6</v>
      </c>
      <c r="H20" s="78">
        <v>9.41</v>
      </c>
      <c r="I20" s="85">
        <f t="shared" si="3"/>
        <v>55.06</v>
      </c>
      <c r="J20" s="161">
        <f t="shared" si="4"/>
        <v>385.42</v>
      </c>
    </row>
    <row r="21" spans="1:12" ht="63" x14ac:dyDescent="0.25">
      <c r="A21" s="108" t="s">
        <v>89</v>
      </c>
      <c r="B21" s="109" t="s">
        <v>90</v>
      </c>
      <c r="C21" s="50" t="s">
        <v>91</v>
      </c>
      <c r="D21" s="45" t="s">
        <v>92</v>
      </c>
      <c r="E21" s="45">
        <v>24</v>
      </c>
      <c r="F21" s="110">
        <v>8.1199999999999992</v>
      </c>
      <c r="G21" s="84">
        <v>8.3699999999999992</v>
      </c>
      <c r="H21" s="78">
        <v>6.53</v>
      </c>
      <c r="I21" s="85">
        <f t="shared" si="3"/>
        <v>23.02</v>
      </c>
      <c r="J21" s="161">
        <f t="shared" si="4"/>
        <v>552.48</v>
      </c>
    </row>
    <row r="22" spans="1:12" ht="15.75" x14ac:dyDescent="0.25">
      <c r="A22" s="112" t="s">
        <v>30</v>
      </c>
      <c r="B22" s="112"/>
      <c r="C22" s="112"/>
      <c r="D22" s="112"/>
      <c r="E22" s="112"/>
      <c r="F22" s="112"/>
      <c r="G22" s="112"/>
      <c r="H22" s="112"/>
      <c r="I22" s="112"/>
      <c r="J22" s="82">
        <f>SUM(J9:J21)</f>
        <v>3829.33</v>
      </c>
      <c r="L22" s="111"/>
    </row>
    <row r="23" spans="1:12" ht="15.75" x14ac:dyDescent="0.25">
      <c r="A23" s="52"/>
      <c r="B23" s="53"/>
      <c r="C23" s="54"/>
      <c r="D23" s="53"/>
      <c r="E23" s="53"/>
      <c r="F23" s="53"/>
      <c r="G23" s="40"/>
      <c r="H23" s="40"/>
      <c r="I23" s="40"/>
      <c r="J23" s="40"/>
    </row>
    <row r="24" spans="1:12" ht="15.75" x14ac:dyDescent="0.25">
      <c r="A24" s="52"/>
      <c r="B24" s="53"/>
      <c r="C24" s="54"/>
      <c r="D24" s="53"/>
      <c r="E24" s="53"/>
      <c r="F24" s="53"/>
      <c r="G24" s="40"/>
      <c r="H24" s="40"/>
      <c r="I24" s="40"/>
      <c r="J24" s="40"/>
    </row>
    <row r="25" spans="1:12" ht="15.75" x14ac:dyDescent="0.25">
      <c r="A25" s="142" t="s">
        <v>57</v>
      </c>
      <c r="B25" s="142"/>
      <c r="C25" s="142"/>
      <c r="D25" s="142"/>
      <c r="E25" s="142"/>
      <c r="F25" s="142"/>
      <c r="G25" s="142"/>
      <c r="H25" s="142"/>
      <c r="I25" s="142"/>
      <c r="J25" s="40"/>
    </row>
    <row r="26" spans="1:12" ht="15.75" x14ac:dyDescent="0.25">
      <c r="A26" s="136" t="s">
        <v>43</v>
      </c>
      <c r="B26" s="143"/>
      <c r="C26" s="143"/>
      <c r="D26" s="143"/>
      <c r="E26" s="143"/>
      <c r="F26" s="143"/>
      <c r="G26" s="143"/>
      <c r="H26" s="143"/>
      <c r="I26" s="143"/>
      <c r="J26" s="143"/>
    </row>
    <row r="27" spans="1:12" ht="15.75" x14ac:dyDescent="0.25">
      <c r="A27" s="149" t="s">
        <v>44</v>
      </c>
      <c r="B27" s="149"/>
      <c r="C27" s="149"/>
      <c r="D27" s="149"/>
      <c r="E27" s="149"/>
      <c r="F27" s="149"/>
      <c r="G27" s="149"/>
      <c r="H27" s="149"/>
      <c r="I27" s="149"/>
      <c r="J27" s="149"/>
    </row>
    <row r="28" spans="1:12" ht="15.75" x14ac:dyDescent="0.25">
      <c r="A28" s="136" t="s">
        <v>45</v>
      </c>
      <c r="B28" s="136"/>
      <c r="C28" s="136"/>
      <c r="D28" s="136"/>
      <c r="E28" s="136"/>
      <c r="F28" s="136"/>
      <c r="G28" s="136"/>
      <c r="H28" s="136"/>
      <c r="I28" s="136"/>
      <c r="J28" s="136"/>
    </row>
    <row r="29" spans="1:12" x14ac:dyDescent="0.25">
      <c r="A29" s="37"/>
      <c r="B29" s="38"/>
      <c r="C29" s="39"/>
      <c r="D29" s="38"/>
      <c r="E29" s="38"/>
      <c r="F29" s="38"/>
    </row>
  </sheetData>
  <mergeCells count="16">
    <mergeCell ref="A28:J28"/>
    <mergeCell ref="F4:H4"/>
    <mergeCell ref="I4:I5"/>
    <mergeCell ref="A22:I22"/>
    <mergeCell ref="A25:I25"/>
    <mergeCell ref="A26:J26"/>
    <mergeCell ref="B8:C8"/>
    <mergeCell ref="J4:J5"/>
    <mergeCell ref="D4:D5"/>
    <mergeCell ref="E4:E5"/>
    <mergeCell ref="A27:J27"/>
    <mergeCell ref="A1:J3"/>
    <mergeCell ref="A4:A5"/>
    <mergeCell ref="B4:B5"/>
    <mergeCell ref="C4:C5"/>
    <mergeCell ref="B7:C7"/>
  </mergeCells>
  <pageMargins left="0.70866141732283472" right="0.70866141732283472" top="0.74803149606299213" bottom="0.74803149606299213" header="0.31496062992125984" footer="0.31496062992125984"/>
  <pageSetup scale="6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
  <sheetViews>
    <sheetView tabSelected="1" zoomScaleNormal="100" workbookViewId="0">
      <selection activeCell="C16" sqref="C16"/>
    </sheetView>
  </sheetViews>
  <sheetFormatPr defaultRowHeight="15" x14ac:dyDescent="0.25"/>
  <cols>
    <col min="2" max="2" width="27.85546875" customWidth="1"/>
    <col min="3" max="3" width="21" customWidth="1"/>
    <col min="4" max="4" width="19.42578125" customWidth="1"/>
    <col min="5" max="5" width="20.5703125" customWidth="1"/>
  </cols>
  <sheetData>
    <row r="1" spans="1:5" x14ac:dyDescent="0.25">
      <c r="A1" s="152" t="s">
        <v>59</v>
      </c>
      <c r="B1" s="152"/>
      <c r="C1" s="152"/>
      <c r="D1" s="152"/>
      <c r="E1" s="152"/>
    </row>
    <row r="2" spans="1:5" ht="15" customHeight="1" x14ac:dyDescent="0.25">
      <c r="A2" s="152"/>
      <c r="B2" s="152"/>
      <c r="C2" s="152"/>
      <c r="D2" s="152"/>
      <c r="E2" s="152"/>
    </row>
    <row r="3" spans="1:5" ht="15" customHeight="1" x14ac:dyDescent="0.25">
      <c r="A3" s="152"/>
      <c r="B3" s="152"/>
      <c r="C3" s="152"/>
      <c r="D3" s="152"/>
      <c r="E3" s="152"/>
    </row>
    <row r="4" spans="1:5" ht="21.75" customHeight="1" x14ac:dyDescent="0.25">
      <c r="A4" s="140" t="s">
        <v>61</v>
      </c>
      <c r="B4" s="153" t="s">
        <v>60</v>
      </c>
      <c r="C4" s="154"/>
      <c r="D4" s="154"/>
      <c r="E4" s="155"/>
    </row>
    <row r="5" spans="1:5" ht="15.75" x14ac:dyDescent="0.25">
      <c r="A5" s="141"/>
      <c r="B5" s="42" t="s">
        <v>62</v>
      </c>
      <c r="C5" s="156" t="s">
        <v>63</v>
      </c>
      <c r="D5" s="156"/>
      <c r="E5" s="42" t="s">
        <v>67</v>
      </c>
    </row>
    <row r="6" spans="1:5" ht="15.75" x14ac:dyDescent="0.25">
      <c r="A6" s="42">
        <v>1</v>
      </c>
      <c r="B6" s="42">
        <v>2</v>
      </c>
      <c r="C6" s="156">
        <v>3</v>
      </c>
      <c r="D6" s="156"/>
      <c r="E6" s="42">
        <v>4</v>
      </c>
    </row>
    <row r="7" spans="1:5" ht="15.75" x14ac:dyDescent="0.25">
      <c r="A7" s="72">
        <v>1</v>
      </c>
      <c r="B7" s="51" t="s">
        <v>64</v>
      </c>
      <c r="C7" s="157">
        <f>SUM('I Tinklų atstatomieji darbai'!J14)</f>
        <v>13670.67</v>
      </c>
      <c r="D7" s="158"/>
      <c r="E7" s="88">
        <f>SUM(C7*1.21)</f>
        <v>16541.510699999999</v>
      </c>
    </row>
    <row r="8" spans="1:5" ht="15.75" x14ac:dyDescent="0.25">
      <c r="A8" s="73">
        <v>3</v>
      </c>
      <c r="B8" s="51" t="s">
        <v>65</v>
      </c>
      <c r="C8" s="150">
        <f>SUM('III Dangų atstatymas'!J22)</f>
        <v>3829.33</v>
      </c>
      <c r="D8" s="151"/>
      <c r="E8" s="88">
        <f>SUM(C8*1.21)</f>
        <v>4633.4893000000002</v>
      </c>
    </row>
    <row r="9" spans="1:5" ht="15.75" x14ac:dyDescent="0.25">
      <c r="A9" s="74"/>
      <c r="B9" s="75" t="s">
        <v>66</v>
      </c>
      <c r="C9" s="165">
        <f>SUM(C7:D8)</f>
        <v>17500</v>
      </c>
      <c r="D9" s="166"/>
      <c r="E9" s="164">
        <f>SUM(E7:E8)</f>
        <v>21175</v>
      </c>
    </row>
    <row r="11" spans="1:5" x14ac:dyDescent="0.25">
      <c r="D11" s="111"/>
    </row>
  </sheetData>
  <mergeCells count="8">
    <mergeCell ref="C8:D8"/>
    <mergeCell ref="C9:D9"/>
    <mergeCell ref="A1:E3"/>
    <mergeCell ref="A4:A5"/>
    <mergeCell ref="B4:E4"/>
    <mergeCell ref="C5:D5"/>
    <mergeCell ref="C6:D6"/>
    <mergeCell ref="C7:D7"/>
  </mergeCells>
  <pageMargins left="0.70866141732283472" right="0.70866141732283472" top="0.74803149606299213" bottom="0.74803149606299213" header="0.31496062992125984" footer="0.31496062992125984"/>
  <pageSetup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3</vt:i4>
      </vt:variant>
    </vt:vector>
  </HeadingPairs>
  <TitlesOfParts>
    <vt:vector size="3" baseType="lpstr">
      <vt:lpstr>I Tinklų atstatomieji darbai</vt:lpstr>
      <vt:lpstr>III Dangų atstatymas</vt:lpstr>
      <vt:lpstr>Lapas3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Giraites vandenys</dc:creator>
  <cp:lastModifiedBy>Lina Stanionienė</cp:lastModifiedBy>
  <cp:lastPrinted>2022-02-21T10:56:24Z</cp:lastPrinted>
  <dcterms:created xsi:type="dcterms:W3CDTF">2015-06-05T18:19:34Z</dcterms:created>
  <dcterms:modified xsi:type="dcterms:W3CDTF">2024-01-26T12:03:51Z</dcterms:modified>
</cp:coreProperties>
</file>