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ldas\Desktop\pasiūlymai\"/>
    </mc:Choice>
  </mc:AlternateContent>
  <xr:revisionPtr revIDLastSave="0" documentId="13_ncr:1_{CAAD58C7-63CF-41CD-BD7E-0A0A68E6CAEE}" xr6:coauthVersionLast="47" xr6:coauthVersionMax="47" xr10:uidLastSave="{00000000-0000-0000-0000-000000000000}"/>
  <bookViews>
    <workbookView xWindow="-108" yWindow="-108" windowWidth="23256" windowHeight="12576" xr2:uid="{A62434AC-372E-408B-A313-14FBFC7475AF}"/>
  </bookViews>
  <sheets>
    <sheet name="Lapas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2" l="1"/>
  <c r="I18" i="2"/>
  <c r="I60" i="2" s="1"/>
  <c r="H62" i="2" s="1"/>
  <c r="H61" i="2" s="1"/>
  <c r="I10" i="2"/>
  <c r="I11" i="2"/>
  <c r="I12" i="2"/>
  <c r="I13" i="2"/>
  <c r="I14" i="2"/>
  <c r="I15" i="2"/>
  <c r="I16" i="2"/>
  <c r="I17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8" i="2"/>
  <c r="I59" i="2"/>
  <c r="I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9" i="2"/>
  <c r="H60" i="2" l="1"/>
</calcChain>
</file>

<file path=xl/sharedStrings.xml><?xml version="1.0" encoding="utf-8"?>
<sst xmlns="http://schemas.openxmlformats.org/spreadsheetml/2006/main" count="246" uniqueCount="179">
  <si>
    <t>Mato vnt.</t>
  </si>
  <si>
    <t>Acidum Salicylicum</t>
  </si>
  <si>
    <t>1% 40 ml</t>
  </si>
  <si>
    <t xml:space="preserve">Adrenalinum </t>
  </si>
  <si>
    <t xml:space="preserve">Aktyvintoji anglis, </t>
  </si>
  <si>
    <t xml:space="preserve">Alcaine </t>
  </si>
  <si>
    <t xml:space="preserve">Amiokordin </t>
  </si>
  <si>
    <t>Acidum Ascorbicum</t>
  </si>
  <si>
    <t>Eil. Nr.</t>
  </si>
  <si>
    <t>Vaistų pavadinimai</t>
  </si>
  <si>
    <t>Techninės charakteristikos</t>
  </si>
  <si>
    <t>Preliminarus kiekis</t>
  </si>
  <si>
    <t>Vnt. kaina be PVM</t>
  </si>
  <si>
    <t>Vnt. kaina su PVM</t>
  </si>
  <si>
    <t>Suma su</t>
  </si>
  <si>
    <t>PVM</t>
  </si>
  <si>
    <t>Flakonai</t>
  </si>
  <si>
    <t>1 mg/ ml. pro inj. 1 ml N10 injekcinis ar infuzinis tirpalas</t>
  </si>
  <si>
    <t>Pakuotės</t>
  </si>
  <si>
    <t>150 mg/3 ml, N5 injekcinis tirpalas</t>
  </si>
  <si>
    <t>5% 2 ml. injekcijoms</t>
  </si>
  <si>
    <t> Acidum Acetylsalicylicum</t>
  </si>
  <si>
    <t>Tabletės  500 mg N10</t>
  </si>
  <si>
    <t>Benzylpenicillinum</t>
  </si>
  <si>
    <t>1000000 TV, milteliai injekciniam ar infuziniam tirpalui</t>
  </si>
  <si>
    <t>Betadine</t>
  </si>
  <si>
    <t>100 mg/ml odos tirpalas, 1000 ml</t>
  </si>
  <si>
    <t>Carbo activatus</t>
  </si>
  <si>
    <t xml:space="preserve">250 mg tabletes po N 10 </t>
  </si>
  <si>
    <t>Clopidogrelum</t>
  </si>
  <si>
    <t>75mg plėvele dengtos tabletės N28</t>
  </si>
  <si>
    <t xml:space="preserve">0.02% irigacinis tirpalas 1000ml </t>
  </si>
  <si>
    <t>400 mg tabl N50</t>
  </si>
  <si>
    <t>Dicinone  in amp</t>
  </si>
  <si>
    <t>250mg/2ml injekcinis tirpalas 2ml N50</t>
  </si>
  <si>
    <t>75 mg/3 ml  N5injekcinis ar infuzinis tirpalas</t>
  </si>
  <si>
    <t>Doxycycline</t>
  </si>
  <si>
    <t>100 mg N 30 tab.</t>
  </si>
  <si>
    <t>Diazepamum</t>
  </si>
  <si>
    <t>10mg/2ml injekcinis tirpalas N10</t>
  </si>
  <si>
    <t>5mg tabletės N30</t>
  </si>
  <si>
    <t>Drotaverinum</t>
  </si>
  <si>
    <t>Aminophyllinum</t>
  </si>
  <si>
    <t>Pankreatinas+Hemiceliuliozė+Stambiųjų raguočių tulžies ekstraktas</t>
  </si>
  <si>
    <t>Tabletės mažiausia originali pakuotė</t>
  </si>
  <si>
    <t>Furosemidum</t>
  </si>
  <si>
    <t>20mg/2ml injekcinis tirpalas 2ml N25</t>
  </si>
  <si>
    <t>20% – 500 ml N1 arba lygiavertis </t>
  </si>
  <si>
    <t>400 mg plėvele dengtos tabletės N10</t>
  </si>
  <si>
    <t xml:space="preserve">Kalcio gliukonatas, </t>
  </si>
  <si>
    <t>Ketorolaci tromethaminum</t>
  </si>
  <si>
    <t>30mg/ml injekcinis tirpalas N10</t>
  </si>
  <si>
    <t>Captoprilum</t>
  </si>
  <si>
    <t>50 mg tabletės N20 </t>
  </si>
  <si>
    <t>Lidocainum</t>
  </si>
  <si>
    <t>Metamizolum natricum</t>
  </si>
  <si>
    <t>500mg/ml injekcinis tirpalas 2ml N10</t>
  </si>
  <si>
    <t>Magnio sulfatas</t>
  </si>
  <si>
    <t>250mg/ml injekcinis tirpalas 10ml N5</t>
  </si>
  <si>
    <t>Metoclopramidum</t>
  </si>
  <si>
    <t>10mg/2ml injekcinis tirpalas N5</t>
  </si>
  <si>
    <t xml:space="preserve">Natrii chloridum </t>
  </si>
  <si>
    <t xml:space="preserve">Natrii chloridum 0.9% 500ml N10 </t>
  </si>
  <si>
    <t>Natrii chloridum</t>
  </si>
  <si>
    <t>0.9% tirpiklis in amp.5ml N10</t>
  </si>
  <si>
    <t>Naloxonum</t>
  </si>
  <si>
    <t>0.4mg 1ml injekcinis ar infuzinis tirpalas N10</t>
  </si>
  <si>
    <t>Nifedipinum</t>
  </si>
  <si>
    <t>40 mg pailginto atpalaidavimo tabletės N20</t>
  </si>
  <si>
    <t xml:space="preserve">Nitroglycerinum </t>
  </si>
  <si>
    <t>0.5mg poliežuvinės tabletės N25</t>
  </si>
  <si>
    <t>Glicerolio trinitratas</t>
  </si>
  <si>
    <t>400mcg/dozėje poliežuvinis purškalas, tirpalas 180 dozių 10g</t>
  </si>
  <si>
    <t>Oktenidino dihidrochloridas/Fenoksietanolis</t>
  </si>
  <si>
    <t>250 ml, odos tirpalas, N1</t>
  </si>
  <si>
    <t xml:space="preserve">Paracetamoljs </t>
  </si>
  <si>
    <t> 500 mg, Tabletės, N20</t>
  </si>
  <si>
    <t>Rehydroni</t>
  </si>
  <si>
    <t xml:space="preserve">Ringer acetate </t>
  </si>
  <si>
    <t>infuzinis tirpalas 500 ml N10</t>
  </si>
  <si>
    <t>Diazepam  po 2,5 ml</t>
  </si>
  <si>
    <t>Fortrans</t>
  </si>
  <si>
    <t>Milteliai geriamajam tirpalui 73.69g N4</t>
  </si>
  <si>
    <t xml:space="preserve">Salbutamol </t>
  </si>
  <si>
    <t>100mcg/dozėje suslėgta įkvepiamoji suspensija 200 dozių N1</t>
  </si>
  <si>
    <t>Paracetamoli</t>
  </si>
  <si>
    <t>125, 250 mg žvakutės N10</t>
  </si>
  <si>
    <t xml:space="preserve">Tnc. Valeriane </t>
  </si>
  <si>
    <t>50 ml lašai</t>
  </si>
  <si>
    <t xml:space="preserve">Vandenilio peroksidas, </t>
  </si>
  <si>
    <t>3 proc., odos priežiūrai, 100 ml</t>
  </si>
  <si>
    <t>Articainum et Epinephrinum</t>
  </si>
  <si>
    <t>Tirpalas  0,5% -15 mililitrų .akių lašai</t>
  </si>
  <si>
    <t>4mg/ml injekcinis ar infuzinis tirpalas 1ml N25.</t>
  </si>
  <si>
    <t>Desitin rectal tube - diazepamo tirpalas, vartojamas rektaliai  turinčios 5 mg arba 10 mg, o 2,5 ml tirpalo yra 5 mg arba 10 mg diazepamo N1</t>
  </si>
  <si>
    <t xml:space="preserve">Diklofenako natrio druska </t>
  </si>
  <si>
    <t xml:space="preserve">Dexamethasonum  </t>
  </si>
  <si>
    <t>Karbamazepinas.</t>
  </si>
  <si>
    <t xml:space="preserve">Chlorhexidine </t>
  </si>
  <si>
    <t>Sulfadiazinum argentum</t>
  </si>
  <si>
    <t>Oxytetracyclinum et Hydrocortisonum</t>
  </si>
  <si>
    <t>10mg/g tepalas</t>
  </si>
  <si>
    <t>9.3mg/3.1mg/g odos purškalas</t>
  </si>
  <si>
    <t>Tūbelė</t>
  </si>
  <si>
    <t>40 mg/10 mikrogramų/ml injekcinis tirpalas N50</t>
  </si>
  <si>
    <t>40 mg/5 mikrogramų/ml injekcinis tirpalas N50</t>
  </si>
  <si>
    <t>10%, purškalas, buteliuke 38 g tirpalo</t>
  </si>
  <si>
    <t>2%, 40mg  5ml N10</t>
  </si>
  <si>
    <t xml:space="preserve">40 mg/2ml  ampulės N 25 </t>
  </si>
  <si>
    <t>granulės geriamajai suspensijai (maisto papildas)</t>
  </si>
  <si>
    <t>120mg/10ml injekcinis tirpalas  N10</t>
  </si>
  <si>
    <t>I dalis VAISTAI</t>
  </si>
  <si>
    <t>II dalis Odontologiniai vaistai</t>
  </si>
  <si>
    <t>Pavadinimas</t>
  </si>
  <si>
    <t>Reikalavimai</t>
  </si>
  <si>
    <t>100 mg/ml, injekcinis tirpalas N10/N20 (vardinis preparatas)</t>
  </si>
  <si>
    <t>Techninė specifikacija</t>
  </si>
  <si>
    <t>pirkimo dokumentų priedas Nr. 2</t>
  </si>
  <si>
    <t>Siūloma prekė, ir jos atitikimas reikalavimams</t>
  </si>
  <si>
    <t>Vieneto kaina Eurais be PVM</t>
  </si>
  <si>
    <t>Viso kiekio kaina Eurais be PVM</t>
  </si>
  <si>
    <t>Viso suma Eurais be PVM:</t>
  </si>
  <si>
    <t>PVM suma Eurais:</t>
  </si>
  <si>
    <t>Viso suma Eurais su PVM:</t>
  </si>
  <si>
    <t>Glucosae </t>
  </si>
  <si>
    <t>Ibuprofenas</t>
  </si>
  <si>
    <r>
      <t xml:space="preserve">10,7 g, milteliai geriamajam tirpalui, </t>
    </r>
    <r>
      <rPr>
        <sz val="10"/>
        <rFont val="Times New Roman"/>
        <family val="1"/>
        <charset val="186"/>
      </rPr>
      <t>N20</t>
    </r>
  </si>
  <si>
    <t>SALICILO Rūgštis BP 10 mg/ml odos tirpalas 40 ml stik (AB "Bakteriniai preparatai")</t>
  </si>
  <si>
    <t>ADRENALIN WZF Polfa 1 mg/ml injekcinis tirpalas N10 (Warszawskie Zak.Farm. Polfa SA)</t>
  </si>
  <si>
    <t>ULTRACARBON 50 g granulės geriamajai suspensijai 61,5 g N1 (Merck Sharp &amp; Dohme B.V.)</t>
  </si>
  <si>
    <t>ALCAINE 5 mg/ml akių lašai, tirpalas 15 ml N1 (Alcon)</t>
  </si>
  <si>
    <t>AMIOKORDIN 150 mg/3 ml injekcinis tirpalas N5 (KRKA d.d.)</t>
  </si>
  <si>
    <t>ASKORBO Rūgštis Sopharma 50 mg/ml injekcinis tirpalas 2 ml N10 (Sopharma LTD)</t>
  </si>
  <si>
    <t>ACETILSALICILO rūgštis Sanitas 500 mg tabletės N10 (PharmaSwiss s.r.o.)</t>
  </si>
  <si>
    <t>PENICILLIN G SODIUM Sandoz 1000000 TV milteliai injekciniam ar infuziniam tirpalui N100 (Sandoz d.d.)</t>
  </si>
  <si>
    <t>BETADINE 100 mg/ml odos tirpalas 1000 ml N1 (EGIS Pharmaceuticals PLC)</t>
  </si>
  <si>
    <t>ANGLIS aktyvinta tabletės N10 (Zdravofarm OOO)</t>
  </si>
  <si>
    <t>GREPID 75 mg plėvele dengtos tabletės N28 (Pharmathen S.A.)</t>
  </si>
  <si>
    <t>CHLORHEXIDINE Acetate BP 0,02%  irigacinis tirpalas 1000 ml N6 (Baxter Healthcare S.A.)</t>
  </si>
  <si>
    <t>CARBALEX 400 mg tabletės N50 (G.L. Pharma GmbH)</t>
  </si>
  <si>
    <t>DICYNONE 250 mg/2 ml injekcinis tirpalas 2 ml N50 (Sandoz d.d.)</t>
  </si>
  <si>
    <t>NAKLOFEN 75 mg/3 ml injekcinis tirpalas N5 (KRKA d.d.)</t>
  </si>
  <si>
    <t>DEXAMETHASONE Kalceks 4 mg/ml injekcinis ar infuzinis tirpalas 1 ml N25 (AS KALCEKS)</t>
  </si>
  <si>
    <t>DOXYCYCLIN TC 100 mg kapsulės N30 (Tarchomin Polfa S.A.)</t>
  </si>
  <si>
    <t>APAURIN 10 mg/2 ml injekcinis tirpalas 2 ml N10 (KRKA d.d.)</t>
  </si>
  <si>
    <t>APAURIN 5 mg dengtos tabletės N30 (KRKA d.d.)</t>
  </si>
  <si>
    <t>NO-SPA 20 mg/ml injekcinis tirpalas 2 ml N25 (Opella Healthcare France SAS)</t>
  </si>
  <si>
    <t>Syntophyllin 24 mg/ml injekcinis tirpalas 5 ml N10 (Niromed)</t>
  </si>
  <si>
    <t>FUROSEMID Polpharma 20 mg/2 ml injekcinis tirpalas N25 (Pharm.Works POLPHARMA S.A.)</t>
  </si>
  <si>
    <t>GLUCOSE Fresenius 200 mg/ml (EuroCap) infuzinis tirpalas 500 ml N20 (Fresenius Kabi)</t>
  </si>
  <si>
    <t>IBUPROFEN Lannacher 400 mg plėvele dengtos tabletės N10 (G.L. Pharma GmbH)</t>
  </si>
  <si>
    <t>5</t>
  </si>
  <si>
    <t>CALCIUMGLUCONAT B.Braun 100 mg/ml injekcinis tirpalas 10 ml N20 (B.Braun Melsungen AG)</t>
  </si>
  <si>
    <t>KETANOV 30 mg/ml injekcinis tirpalas N10 (Ranbaxy)</t>
  </si>
  <si>
    <t>KAPTOPRIL KRKA 50 mg tabletės N20 (KRKA d.d.)</t>
  </si>
  <si>
    <t>LIDOCAINE-Grindeks 20 mg/ml injekcinis ar infuzinis tirpalas 5 ml N10 (JSC "Grindeks")</t>
  </si>
  <si>
    <t>LIDOCAIN 4,6 mg/dozėje burnos, gerklų, ryklės purškalas (tirpalas) 38 g N1 (EGIS Pharmaceuticals PLC)</t>
  </si>
  <si>
    <t>METAMIZOLE SODIUM Kalceks 500 mg/ml injekcinis tirpalas 2 ml N10 (AS KALCEKS)</t>
  </si>
  <si>
    <t>MAGNESIUM SULFATE heptahydrate Kalceks 250 mg/ml injekcinis ar infuzinis tirpalas 10 ml N5 (AS KALCEKS)</t>
  </si>
  <si>
    <t>ELITAN 5 mg/ml injekcinis tirpalas 2 ml N5 (Medochemie Ltd)</t>
  </si>
  <si>
    <t>NATRIUM chloride Fresenius 9 g/L (su EuroCap dangteliu) infuzinis tirpalas 500 ml N10 (Fresenius Kabi)</t>
  </si>
  <si>
    <t>NATRIO Chloridas Sanitas 9 mg/ml injekcinis tirpalas 5 ml N10 (PharmaSwiss s.r.o.)</t>
  </si>
  <si>
    <t>FORVEL 0,4 mg/ml injekcinis ar infuzinis tirpalas 1 ml N10 (Medochemie Ltd)</t>
  </si>
  <si>
    <t>CORDIPIN XL 40 mg modifikuoto atpalaidavimo tabletės N20 (KRKA d.d.)</t>
  </si>
  <si>
    <t>NITROGLYCERIN Orifarm 500 µg poliežuvinės tabletės N25 (Orifarm Healthcare A/S)</t>
  </si>
  <si>
    <t>NITROMINT 400 µg/išpurškime poliežuvinis purškalas 180 d N1 (EGIS Pharmaceuticals PLC)</t>
  </si>
  <si>
    <t>OKTISEPTAS 1 mg/20 mg/ml (su purškalo pompa) odos tirpalas 250 ml N1 (UAB "Apiterapija")</t>
  </si>
  <si>
    <t>PARACETAMOL Zentiva 500 mg tabletės N20 (Zentiva, k.s.)</t>
  </si>
  <si>
    <t>REHYDRON OPTIM 10,7 g milteliai geriamajam tirpalui paketėlyje N20 (Orion Corporation(Orion Pharma)</t>
  </si>
  <si>
    <t>RINGER B.BRAUN (EcoFlac Plus) infuzinis tirpalas 500 ml N10 (B.Braun Melsungen AG)</t>
  </si>
  <si>
    <t>DIAZEPAM Desitin 5 mg/2,5 ml tiesiosios žarnos tirpalas N5 (Desitin Arzneimittel GmbH)</t>
  </si>
  <si>
    <t>FORTRANS 75 g milteliai geriamajam tirpalui N4 (Beaufour Ipsen)</t>
  </si>
  <si>
    <t>SALBUTAMOL Inteli 100 µg/išpurškime suslėgtoji įkvepiamoji suspensija 200 d. N1 (Inteli Generics Nord)</t>
  </si>
  <si>
    <t>PARACETAMOL-ratiopharm 125 mg žvakutės N10 (Ratiopharm GmbH &amp; Co)</t>
  </si>
  <si>
    <t>VALERIJONŲ Tinktūra Valentis (1:5) geriamasis tirpalas 50 ml N1 (UAB "Valentis")</t>
  </si>
  <si>
    <t>VANDENILIO Peroksido 3 % odos tirpalas 100 ml (Lab.kosmet. CANEXPOL Sp.z o.o.)</t>
  </si>
  <si>
    <t>SULFARGIN 10 mg/g tepalas 50 g N1 (AS "GRINDEKS")</t>
  </si>
  <si>
    <t>OXYCORT 9,3 mg/3,1 mg/g odos purškalas (suspensija) 32,25 g N1 (Tarchomin Polfa S.A.)</t>
  </si>
  <si>
    <t>MEZYM 10000 V skrandyje neirios tabletės N10 (Berlin-Chemie/Menarini Group)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</si>
</sst>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0"/>
  </numFmts>
  <fonts count="5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333333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Border="1"/>
    <xf numFmtId="49" fontId="2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10CF0-FAD8-4472-834B-B04F7C68455E}">
  <sheetPr>
    <pageSetUpPr fitToPage="1"/>
  </sheetPr>
  <dimension ref="A1:I70"/>
  <sheetViews>
    <sheetView tabSelected="1" topLeftCell="A48" workbookViewId="0">
      <selection activeCell="J65" sqref="J65"/>
    </sheetView>
  </sheetViews>
  <sheetFormatPr defaultRowHeight="13.2" x14ac:dyDescent="0.25"/>
  <cols>
    <col min="1" max="1" width="8.88671875" style="3"/>
    <col min="2" max="2" width="28" style="4" customWidth="1"/>
    <col min="3" max="3" width="46" style="3" customWidth="1"/>
    <col min="4" max="4" width="6.6640625" style="3" customWidth="1"/>
    <col min="5" max="5" width="8.88671875" style="3"/>
    <col min="6" max="6" width="76.5546875" style="3" customWidth="1"/>
    <col min="7" max="8" width="8.88671875" style="3"/>
    <col min="9" max="9" width="0" style="3" hidden="1" customWidth="1"/>
    <col min="10" max="16384" width="8.88671875" style="3"/>
  </cols>
  <sheetData>
    <row r="1" spans="1:9" hidden="1" x14ac:dyDescent="0.25"/>
    <row r="2" spans="1:9" ht="33" hidden="1" customHeight="1" x14ac:dyDescent="0.25">
      <c r="A2" s="3" t="s">
        <v>8</v>
      </c>
      <c r="B2" s="4" t="s">
        <v>9</v>
      </c>
      <c r="C2" s="3" t="s">
        <v>10</v>
      </c>
      <c r="D2" s="3" t="s">
        <v>11</v>
      </c>
      <c r="E2" s="3" t="s">
        <v>0</v>
      </c>
      <c r="F2" s="3" t="s">
        <v>12</v>
      </c>
      <c r="G2" s="3" t="s">
        <v>13</v>
      </c>
      <c r="H2" s="3" t="s">
        <v>14</v>
      </c>
    </row>
    <row r="3" spans="1:9" ht="36" hidden="1" customHeight="1" x14ac:dyDescent="0.25">
      <c r="H3" s="3" t="s">
        <v>15</v>
      </c>
    </row>
    <row r="4" spans="1:9" x14ac:dyDescent="0.25">
      <c r="A4" s="2" t="s">
        <v>117</v>
      </c>
      <c r="B4" s="2"/>
      <c r="C4" s="2"/>
      <c r="D4" s="2"/>
      <c r="E4" s="2"/>
      <c r="F4" s="2"/>
      <c r="G4" s="2"/>
      <c r="H4" s="2"/>
    </row>
    <row r="5" spans="1:9" x14ac:dyDescent="0.25">
      <c r="A5" s="5" t="s">
        <v>116</v>
      </c>
      <c r="B5" s="5"/>
      <c r="C5" s="5"/>
      <c r="D5" s="5"/>
      <c r="E5" s="5"/>
      <c r="F5" s="5"/>
      <c r="G5" s="5"/>
      <c r="H5" s="5"/>
    </row>
    <row r="6" spans="1:9" x14ac:dyDescent="0.25">
      <c r="A6" s="6"/>
      <c r="B6" s="6"/>
      <c r="C6" s="6"/>
      <c r="D6" s="6"/>
      <c r="E6" s="6"/>
    </row>
    <row r="7" spans="1:9" x14ac:dyDescent="0.25">
      <c r="A7" s="7" t="s">
        <v>111</v>
      </c>
      <c r="B7" s="7"/>
      <c r="C7" s="7"/>
      <c r="D7" s="7"/>
      <c r="E7" s="7"/>
      <c r="F7" s="7"/>
      <c r="G7" s="7"/>
      <c r="H7" s="7"/>
    </row>
    <row r="8" spans="1:9" ht="66" x14ac:dyDescent="0.25">
      <c r="A8" s="8" t="s">
        <v>8</v>
      </c>
      <c r="B8" s="8" t="s">
        <v>113</v>
      </c>
      <c r="C8" s="8" t="s">
        <v>114</v>
      </c>
      <c r="D8" s="9" t="s">
        <v>11</v>
      </c>
      <c r="E8" s="8" t="s">
        <v>0</v>
      </c>
      <c r="F8" s="1" t="s">
        <v>118</v>
      </c>
      <c r="G8" s="1" t="s">
        <v>119</v>
      </c>
      <c r="H8" s="1" t="s">
        <v>120</v>
      </c>
    </row>
    <row r="9" spans="1:9" x14ac:dyDescent="0.25">
      <c r="A9" s="10">
        <v>1</v>
      </c>
      <c r="B9" s="11" t="s">
        <v>1</v>
      </c>
      <c r="C9" s="10" t="s">
        <v>2</v>
      </c>
      <c r="D9" s="10">
        <v>10</v>
      </c>
      <c r="E9" s="10" t="s">
        <v>16</v>
      </c>
      <c r="F9" s="10" t="s">
        <v>127</v>
      </c>
      <c r="G9" s="20">
        <v>0.64</v>
      </c>
      <c r="H9" s="22">
        <f>D9*G9</f>
        <v>6.4</v>
      </c>
      <c r="I9" s="3">
        <f>H9*1.05</f>
        <v>6.7200000000000006</v>
      </c>
    </row>
    <row r="10" spans="1:9" x14ac:dyDescent="0.25">
      <c r="A10" s="10">
        <v>2</v>
      </c>
      <c r="B10" s="11" t="s">
        <v>3</v>
      </c>
      <c r="C10" s="10" t="s">
        <v>17</v>
      </c>
      <c r="D10" s="12">
        <v>70</v>
      </c>
      <c r="E10" s="10" t="s">
        <v>18</v>
      </c>
      <c r="F10" s="10" t="s">
        <v>128</v>
      </c>
      <c r="G10" s="20">
        <v>6.4</v>
      </c>
      <c r="H10" s="22">
        <f t="shared" ref="H10:H59" si="0">D10*G10</f>
        <v>448</v>
      </c>
      <c r="I10" s="3">
        <f t="shared" ref="I10:I59" si="1">H10*1.05</f>
        <v>470.40000000000003</v>
      </c>
    </row>
    <row r="11" spans="1:9" x14ac:dyDescent="0.25">
      <c r="A11" s="10">
        <v>3</v>
      </c>
      <c r="B11" s="11" t="s">
        <v>4</v>
      </c>
      <c r="C11" s="10" t="s">
        <v>109</v>
      </c>
      <c r="D11" s="10">
        <v>10</v>
      </c>
      <c r="E11" s="10" t="s">
        <v>16</v>
      </c>
      <c r="F11" s="10" t="s">
        <v>129</v>
      </c>
      <c r="G11" s="20">
        <v>29</v>
      </c>
      <c r="H11" s="22">
        <f t="shared" si="0"/>
        <v>290</v>
      </c>
      <c r="I11" s="3">
        <f t="shared" si="1"/>
        <v>304.5</v>
      </c>
    </row>
    <row r="12" spans="1:9" x14ac:dyDescent="0.25">
      <c r="A12" s="10">
        <v>4</v>
      </c>
      <c r="B12" s="11" t="s">
        <v>5</v>
      </c>
      <c r="C12" s="10" t="s">
        <v>92</v>
      </c>
      <c r="D12" s="10">
        <v>20</v>
      </c>
      <c r="E12" s="10" t="s">
        <v>16</v>
      </c>
      <c r="F12" s="10" t="s">
        <v>130</v>
      </c>
      <c r="G12" s="20">
        <v>4.5999999999999996</v>
      </c>
      <c r="H12" s="22">
        <f t="shared" si="0"/>
        <v>92</v>
      </c>
      <c r="I12" s="3">
        <f t="shared" si="1"/>
        <v>96.600000000000009</v>
      </c>
    </row>
    <row r="13" spans="1:9" x14ac:dyDescent="0.25">
      <c r="A13" s="10">
        <v>5</v>
      </c>
      <c r="B13" s="11" t="s">
        <v>6</v>
      </c>
      <c r="C13" s="10" t="s">
        <v>19</v>
      </c>
      <c r="D13" s="10">
        <v>5</v>
      </c>
      <c r="E13" s="10" t="s">
        <v>18</v>
      </c>
      <c r="F13" s="10" t="s">
        <v>131</v>
      </c>
      <c r="G13" s="20">
        <v>4.5999999999999996</v>
      </c>
      <c r="H13" s="22">
        <f t="shared" si="0"/>
        <v>23</v>
      </c>
      <c r="I13" s="3">
        <f t="shared" si="1"/>
        <v>24.150000000000002</v>
      </c>
    </row>
    <row r="14" spans="1:9" x14ac:dyDescent="0.25">
      <c r="A14" s="10">
        <v>6</v>
      </c>
      <c r="B14" s="11" t="s">
        <v>7</v>
      </c>
      <c r="C14" s="10" t="s">
        <v>20</v>
      </c>
      <c r="D14" s="10">
        <v>50</v>
      </c>
      <c r="E14" s="10" t="s">
        <v>18</v>
      </c>
      <c r="F14" s="10" t="s">
        <v>132</v>
      </c>
      <c r="G14" s="20">
        <v>6.4</v>
      </c>
      <c r="H14" s="22">
        <f t="shared" si="0"/>
        <v>320</v>
      </c>
      <c r="I14" s="3">
        <f t="shared" si="1"/>
        <v>336</v>
      </c>
    </row>
    <row r="15" spans="1:9" x14ac:dyDescent="0.25">
      <c r="A15" s="10">
        <v>7</v>
      </c>
      <c r="B15" s="11" t="s">
        <v>21</v>
      </c>
      <c r="C15" s="10" t="s">
        <v>22</v>
      </c>
      <c r="D15" s="10">
        <v>100</v>
      </c>
      <c r="E15" s="10" t="s">
        <v>18</v>
      </c>
      <c r="F15" s="10" t="s">
        <v>133</v>
      </c>
      <c r="G15" s="20">
        <v>0.83</v>
      </c>
      <c r="H15" s="22">
        <f t="shared" si="0"/>
        <v>83</v>
      </c>
      <c r="I15" s="3">
        <f t="shared" si="1"/>
        <v>87.15</v>
      </c>
    </row>
    <row r="16" spans="1:9" x14ac:dyDescent="0.25">
      <c r="A16" s="10">
        <v>8</v>
      </c>
      <c r="B16" s="11" t="s">
        <v>23</v>
      </c>
      <c r="C16" s="10" t="s">
        <v>24</v>
      </c>
      <c r="D16" s="10">
        <v>100</v>
      </c>
      <c r="E16" s="10" t="s">
        <v>16</v>
      </c>
      <c r="F16" s="10" t="s">
        <v>134</v>
      </c>
      <c r="G16" s="20">
        <v>0.7</v>
      </c>
      <c r="H16" s="22">
        <f t="shared" si="0"/>
        <v>70</v>
      </c>
      <c r="I16" s="3">
        <f t="shared" si="1"/>
        <v>73.5</v>
      </c>
    </row>
    <row r="17" spans="1:9" x14ac:dyDescent="0.25">
      <c r="A17" s="10">
        <v>9</v>
      </c>
      <c r="B17" s="11" t="s">
        <v>25</v>
      </c>
      <c r="C17" s="10" t="s">
        <v>26</v>
      </c>
      <c r="D17" s="10">
        <v>30</v>
      </c>
      <c r="E17" s="10" t="s">
        <v>16</v>
      </c>
      <c r="F17" s="10" t="s">
        <v>135</v>
      </c>
      <c r="G17" s="20">
        <v>9</v>
      </c>
      <c r="H17" s="22">
        <f t="shared" si="0"/>
        <v>270</v>
      </c>
      <c r="I17" s="3">
        <f t="shared" si="1"/>
        <v>283.5</v>
      </c>
    </row>
    <row r="18" spans="1:9" x14ac:dyDescent="0.25">
      <c r="A18" s="10">
        <v>10</v>
      </c>
      <c r="B18" s="11" t="s">
        <v>27</v>
      </c>
      <c r="C18" s="10" t="s">
        <v>28</v>
      </c>
      <c r="D18" s="10">
        <v>200</v>
      </c>
      <c r="E18" s="10" t="s">
        <v>18</v>
      </c>
      <c r="F18" s="10" t="s">
        <v>136</v>
      </c>
      <c r="G18" s="20">
        <v>0.25</v>
      </c>
      <c r="H18" s="22">
        <f t="shared" si="0"/>
        <v>50</v>
      </c>
      <c r="I18" s="3">
        <f>H18*1.21</f>
        <v>60.5</v>
      </c>
    </row>
    <row r="19" spans="1:9" x14ac:dyDescent="0.25">
      <c r="A19" s="10">
        <v>11</v>
      </c>
      <c r="B19" s="11" t="s">
        <v>29</v>
      </c>
      <c r="C19" s="10" t="s">
        <v>30</v>
      </c>
      <c r="D19" s="10">
        <v>5</v>
      </c>
      <c r="E19" s="10" t="s">
        <v>18</v>
      </c>
      <c r="F19" s="10" t="s">
        <v>137</v>
      </c>
      <c r="G19" s="20">
        <v>1.96</v>
      </c>
      <c r="H19" s="22">
        <f t="shared" si="0"/>
        <v>9.8000000000000007</v>
      </c>
      <c r="I19" s="3">
        <f t="shared" si="1"/>
        <v>10.290000000000001</v>
      </c>
    </row>
    <row r="20" spans="1:9" x14ac:dyDescent="0.25">
      <c r="A20" s="10">
        <v>12</v>
      </c>
      <c r="B20" s="11" t="s">
        <v>98</v>
      </c>
      <c r="C20" s="10" t="s">
        <v>31</v>
      </c>
      <c r="D20" s="10">
        <v>50</v>
      </c>
      <c r="E20" s="10" t="s">
        <v>16</v>
      </c>
      <c r="F20" s="10" t="s">
        <v>138</v>
      </c>
      <c r="G20" s="20">
        <v>4.2</v>
      </c>
      <c r="H20" s="22">
        <f t="shared" si="0"/>
        <v>210</v>
      </c>
      <c r="I20" s="3">
        <f t="shared" si="1"/>
        <v>220.5</v>
      </c>
    </row>
    <row r="21" spans="1:9" x14ac:dyDescent="0.25">
      <c r="A21" s="10">
        <v>13</v>
      </c>
      <c r="B21" s="11" t="s">
        <v>97</v>
      </c>
      <c r="C21" s="10" t="s">
        <v>32</v>
      </c>
      <c r="D21" s="10">
        <v>10</v>
      </c>
      <c r="E21" s="10" t="s">
        <v>18</v>
      </c>
      <c r="F21" s="10" t="s">
        <v>139</v>
      </c>
      <c r="G21" s="20">
        <v>6.6</v>
      </c>
      <c r="H21" s="22">
        <f t="shared" si="0"/>
        <v>66</v>
      </c>
      <c r="I21" s="3">
        <f t="shared" si="1"/>
        <v>69.3</v>
      </c>
    </row>
    <row r="22" spans="1:9" x14ac:dyDescent="0.25">
      <c r="A22" s="10">
        <v>14</v>
      </c>
      <c r="B22" s="11" t="s">
        <v>33</v>
      </c>
      <c r="C22" s="10" t="s">
        <v>34</v>
      </c>
      <c r="D22" s="10">
        <v>10</v>
      </c>
      <c r="E22" s="10" t="s">
        <v>18</v>
      </c>
      <c r="F22" s="10" t="s">
        <v>140</v>
      </c>
      <c r="G22" s="20">
        <v>13.05</v>
      </c>
      <c r="H22" s="22">
        <f t="shared" si="0"/>
        <v>130.5</v>
      </c>
      <c r="I22" s="3">
        <f t="shared" si="1"/>
        <v>137.02500000000001</v>
      </c>
    </row>
    <row r="23" spans="1:9" x14ac:dyDescent="0.25">
      <c r="A23" s="10">
        <v>15</v>
      </c>
      <c r="B23" s="11" t="s">
        <v>95</v>
      </c>
      <c r="C23" s="10" t="s">
        <v>35</v>
      </c>
      <c r="D23" s="10">
        <v>50</v>
      </c>
      <c r="E23" s="10" t="s">
        <v>18</v>
      </c>
      <c r="F23" s="10" t="s">
        <v>141</v>
      </c>
      <c r="G23" s="20">
        <v>3.2</v>
      </c>
      <c r="H23" s="22">
        <f t="shared" si="0"/>
        <v>160</v>
      </c>
      <c r="I23" s="3">
        <f t="shared" si="1"/>
        <v>168</v>
      </c>
    </row>
    <row r="24" spans="1:9" x14ac:dyDescent="0.25">
      <c r="A24" s="10">
        <v>16</v>
      </c>
      <c r="B24" s="11" t="s">
        <v>96</v>
      </c>
      <c r="C24" s="10" t="s">
        <v>93</v>
      </c>
      <c r="D24" s="10">
        <v>10</v>
      </c>
      <c r="E24" s="10" t="s">
        <v>18</v>
      </c>
      <c r="F24" s="10" t="s">
        <v>142</v>
      </c>
      <c r="G24" s="20">
        <v>6</v>
      </c>
      <c r="H24" s="22">
        <f t="shared" si="0"/>
        <v>60</v>
      </c>
      <c r="I24" s="3">
        <f t="shared" si="1"/>
        <v>63</v>
      </c>
    </row>
    <row r="25" spans="1:9" x14ac:dyDescent="0.25">
      <c r="A25" s="10">
        <v>17</v>
      </c>
      <c r="B25" s="11" t="s">
        <v>36</v>
      </c>
      <c r="C25" s="10" t="s">
        <v>37</v>
      </c>
      <c r="D25" s="10">
        <v>30</v>
      </c>
      <c r="E25" s="10" t="s">
        <v>18</v>
      </c>
      <c r="F25" s="10" t="s">
        <v>143</v>
      </c>
      <c r="G25" s="20">
        <v>4.8</v>
      </c>
      <c r="H25" s="22">
        <f t="shared" si="0"/>
        <v>144</v>
      </c>
      <c r="I25" s="3">
        <f t="shared" si="1"/>
        <v>151.20000000000002</v>
      </c>
    </row>
    <row r="26" spans="1:9" x14ac:dyDescent="0.25">
      <c r="A26" s="10">
        <v>18</v>
      </c>
      <c r="B26" s="11" t="s">
        <v>38</v>
      </c>
      <c r="C26" s="10" t="s">
        <v>39</v>
      </c>
      <c r="D26" s="10">
        <v>20</v>
      </c>
      <c r="E26" s="10" t="s">
        <v>18</v>
      </c>
      <c r="F26" s="10" t="s">
        <v>144</v>
      </c>
      <c r="G26" s="20">
        <v>3.2</v>
      </c>
      <c r="H26" s="22">
        <f t="shared" si="0"/>
        <v>64</v>
      </c>
      <c r="I26" s="3">
        <f t="shared" si="1"/>
        <v>67.2</v>
      </c>
    </row>
    <row r="27" spans="1:9" x14ac:dyDescent="0.25">
      <c r="A27" s="10">
        <v>19</v>
      </c>
      <c r="B27" s="11" t="s">
        <v>38</v>
      </c>
      <c r="C27" s="10" t="s">
        <v>40</v>
      </c>
      <c r="D27" s="10">
        <v>20</v>
      </c>
      <c r="E27" s="10" t="s">
        <v>18</v>
      </c>
      <c r="F27" s="10" t="s">
        <v>145</v>
      </c>
      <c r="G27" s="20">
        <v>3.4</v>
      </c>
      <c r="H27" s="22">
        <f t="shared" si="0"/>
        <v>68</v>
      </c>
      <c r="I27" s="3">
        <f t="shared" si="1"/>
        <v>71.400000000000006</v>
      </c>
    </row>
    <row r="28" spans="1:9" x14ac:dyDescent="0.25">
      <c r="A28" s="10">
        <v>20</v>
      </c>
      <c r="B28" s="11" t="s">
        <v>41</v>
      </c>
      <c r="C28" s="10" t="s">
        <v>108</v>
      </c>
      <c r="D28" s="10">
        <v>10</v>
      </c>
      <c r="E28" s="10" t="s">
        <v>18</v>
      </c>
      <c r="F28" s="10" t="s">
        <v>146</v>
      </c>
      <c r="G28" s="20">
        <v>6.6</v>
      </c>
      <c r="H28" s="22">
        <f t="shared" si="0"/>
        <v>66</v>
      </c>
      <c r="I28" s="3">
        <f t="shared" si="1"/>
        <v>69.3</v>
      </c>
    </row>
    <row r="29" spans="1:9" x14ac:dyDescent="0.25">
      <c r="A29" s="10">
        <v>21</v>
      </c>
      <c r="B29" s="11" t="s">
        <v>42</v>
      </c>
      <c r="C29" s="10" t="s">
        <v>110</v>
      </c>
      <c r="D29" s="10">
        <v>50</v>
      </c>
      <c r="E29" s="10" t="s">
        <v>18</v>
      </c>
      <c r="F29" s="10" t="s">
        <v>147</v>
      </c>
      <c r="G29" s="20">
        <v>14</v>
      </c>
      <c r="H29" s="22">
        <f t="shared" si="0"/>
        <v>700</v>
      </c>
      <c r="I29" s="3">
        <f t="shared" si="1"/>
        <v>735</v>
      </c>
    </row>
    <row r="30" spans="1:9" x14ac:dyDescent="0.25">
      <c r="A30" s="10">
        <v>22</v>
      </c>
      <c r="B30" s="11" t="s">
        <v>43</v>
      </c>
      <c r="C30" s="10" t="s">
        <v>44</v>
      </c>
      <c r="D30" s="10">
        <v>10</v>
      </c>
      <c r="E30" s="10" t="s">
        <v>18</v>
      </c>
      <c r="F30" s="10" t="s">
        <v>178</v>
      </c>
      <c r="G30" s="20">
        <v>2.3199999999999998</v>
      </c>
      <c r="H30" s="22">
        <f t="shared" si="0"/>
        <v>23.2</v>
      </c>
      <c r="I30" s="3">
        <f t="shared" si="1"/>
        <v>24.36</v>
      </c>
    </row>
    <row r="31" spans="1:9" x14ac:dyDescent="0.25">
      <c r="A31" s="10">
        <v>23</v>
      </c>
      <c r="B31" s="11" t="s">
        <v>45</v>
      </c>
      <c r="C31" s="10" t="s">
        <v>46</v>
      </c>
      <c r="D31" s="10">
        <v>5</v>
      </c>
      <c r="E31" s="10" t="s">
        <v>18</v>
      </c>
      <c r="F31" s="10" t="s">
        <v>148</v>
      </c>
      <c r="G31" s="20">
        <v>10.15</v>
      </c>
      <c r="H31" s="22">
        <f t="shared" si="0"/>
        <v>50.75</v>
      </c>
      <c r="I31" s="3">
        <f t="shared" si="1"/>
        <v>53.287500000000001</v>
      </c>
    </row>
    <row r="32" spans="1:9" x14ac:dyDescent="0.25">
      <c r="A32" s="10">
        <v>24</v>
      </c>
      <c r="B32" s="11" t="s">
        <v>124</v>
      </c>
      <c r="C32" s="10" t="s">
        <v>47</v>
      </c>
      <c r="D32" s="10">
        <v>20</v>
      </c>
      <c r="E32" s="10" t="s">
        <v>16</v>
      </c>
      <c r="F32" s="10" t="s">
        <v>149</v>
      </c>
      <c r="G32" s="20">
        <v>1.6</v>
      </c>
      <c r="H32" s="22">
        <f t="shared" si="0"/>
        <v>32</v>
      </c>
      <c r="I32" s="3">
        <f t="shared" si="1"/>
        <v>33.6</v>
      </c>
    </row>
    <row r="33" spans="1:9" x14ac:dyDescent="0.25">
      <c r="A33" s="10">
        <v>25</v>
      </c>
      <c r="B33" s="11" t="s">
        <v>125</v>
      </c>
      <c r="C33" s="10" t="s">
        <v>48</v>
      </c>
      <c r="D33" s="10">
        <v>60</v>
      </c>
      <c r="E33" s="10" t="s">
        <v>18</v>
      </c>
      <c r="F33" s="10" t="s">
        <v>150</v>
      </c>
      <c r="G33" s="20">
        <v>1.65</v>
      </c>
      <c r="H33" s="22">
        <f t="shared" si="0"/>
        <v>99</v>
      </c>
      <c r="I33" s="3">
        <f t="shared" si="1"/>
        <v>103.95</v>
      </c>
    </row>
    <row r="34" spans="1:9" x14ac:dyDescent="0.25">
      <c r="A34" s="10">
        <v>26</v>
      </c>
      <c r="B34" s="11" t="s">
        <v>49</v>
      </c>
      <c r="C34" s="10" t="s">
        <v>115</v>
      </c>
      <c r="D34" s="13" t="s">
        <v>151</v>
      </c>
      <c r="E34" s="10" t="s">
        <v>18</v>
      </c>
      <c r="F34" s="10" t="s">
        <v>152</v>
      </c>
      <c r="G34" s="20">
        <v>12.6</v>
      </c>
      <c r="H34" s="22">
        <f t="shared" si="0"/>
        <v>63</v>
      </c>
      <c r="I34" s="3">
        <f t="shared" si="1"/>
        <v>66.150000000000006</v>
      </c>
    </row>
    <row r="35" spans="1:9" x14ac:dyDescent="0.25">
      <c r="A35" s="10">
        <v>27</v>
      </c>
      <c r="B35" s="11" t="s">
        <v>50</v>
      </c>
      <c r="C35" s="14" t="s">
        <v>51</v>
      </c>
      <c r="D35" s="10">
        <v>100</v>
      </c>
      <c r="E35" s="10" t="s">
        <v>18</v>
      </c>
      <c r="F35" s="10" t="s">
        <v>153</v>
      </c>
      <c r="G35" s="20">
        <v>5.36</v>
      </c>
      <c r="H35" s="22">
        <f t="shared" si="0"/>
        <v>536</v>
      </c>
      <c r="I35" s="3">
        <f t="shared" si="1"/>
        <v>562.80000000000007</v>
      </c>
    </row>
    <row r="36" spans="1:9" x14ac:dyDescent="0.25">
      <c r="A36" s="10">
        <v>28</v>
      </c>
      <c r="B36" s="11" t="s">
        <v>52</v>
      </c>
      <c r="C36" s="10" t="s">
        <v>53</v>
      </c>
      <c r="D36" s="10">
        <v>100</v>
      </c>
      <c r="E36" s="10" t="s">
        <v>18</v>
      </c>
      <c r="F36" s="10" t="s">
        <v>154</v>
      </c>
      <c r="G36" s="20">
        <v>4.25</v>
      </c>
      <c r="H36" s="22">
        <f t="shared" si="0"/>
        <v>425</v>
      </c>
      <c r="I36" s="3">
        <f t="shared" si="1"/>
        <v>446.25</v>
      </c>
    </row>
    <row r="37" spans="1:9" x14ac:dyDescent="0.25">
      <c r="A37" s="10">
        <v>29</v>
      </c>
      <c r="B37" s="11" t="s">
        <v>54</v>
      </c>
      <c r="C37" s="10" t="s">
        <v>107</v>
      </c>
      <c r="D37" s="10">
        <v>20</v>
      </c>
      <c r="E37" s="10" t="s">
        <v>18</v>
      </c>
      <c r="F37" s="10" t="s">
        <v>155</v>
      </c>
      <c r="G37" s="20">
        <v>11.34</v>
      </c>
      <c r="H37" s="22">
        <f t="shared" si="0"/>
        <v>226.8</v>
      </c>
      <c r="I37" s="3">
        <f t="shared" si="1"/>
        <v>238.14000000000001</v>
      </c>
    </row>
    <row r="38" spans="1:9" x14ac:dyDescent="0.25">
      <c r="A38" s="10">
        <v>30</v>
      </c>
      <c r="B38" s="11" t="s">
        <v>54</v>
      </c>
      <c r="C38" s="10" t="s">
        <v>106</v>
      </c>
      <c r="D38" s="10">
        <v>10</v>
      </c>
      <c r="E38" s="10" t="s">
        <v>16</v>
      </c>
      <c r="F38" s="10" t="s">
        <v>156</v>
      </c>
      <c r="G38" s="20">
        <v>6.1</v>
      </c>
      <c r="H38" s="22">
        <f t="shared" si="0"/>
        <v>61</v>
      </c>
      <c r="I38" s="3">
        <f t="shared" si="1"/>
        <v>64.05</v>
      </c>
    </row>
    <row r="39" spans="1:9" x14ac:dyDescent="0.25">
      <c r="A39" s="10">
        <v>31</v>
      </c>
      <c r="B39" s="11" t="s">
        <v>55</v>
      </c>
      <c r="C39" s="10" t="s">
        <v>56</v>
      </c>
      <c r="D39" s="10">
        <v>10</v>
      </c>
      <c r="E39" s="10" t="s">
        <v>18</v>
      </c>
      <c r="F39" s="10" t="s">
        <v>157</v>
      </c>
      <c r="G39" s="20">
        <v>4.9000000000000004</v>
      </c>
      <c r="H39" s="22">
        <f t="shared" si="0"/>
        <v>49</v>
      </c>
      <c r="I39" s="3">
        <f t="shared" si="1"/>
        <v>51.45</v>
      </c>
    </row>
    <row r="40" spans="1:9" x14ac:dyDescent="0.25">
      <c r="A40" s="10">
        <v>32</v>
      </c>
      <c r="B40" s="11" t="s">
        <v>57</v>
      </c>
      <c r="C40" s="10" t="s">
        <v>58</v>
      </c>
      <c r="D40" s="10">
        <v>50</v>
      </c>
      <c r="E40" s="10" t="s">
        <v>18</v>
      </c>
      <c r="F40" s="10" t="s">
        <v>158</v>
      </c>
      <c r="G40" s="20">
        <v>9.9</v>
      </c>
      <c r="H40" s="22">
        <f t="shared" si="0"/>
        <v>495</v>
      </c>
      <c r="I40" s="3">
        <f t="shared" si="1"/>
        <v>519.75</v>
      </c>
    </row>
    <row r="41" spans="1:9" x14ac:dyDescent="0.25">
      <c r="A41" s="10">
        <v>33</v>
      </c>
      <c r="B41" s="11" t="s">
        <v>59</v>
      </c>
      <c r="C41" s="10" t="s">
        <v>60</v>
      </c>
      <c r="D41" s="10">
        <v>50</v>
      </c>
      <c r="E41" s="10" t="s">
        <v>18</v>
      </c>
      <c r="F41" s="10" t="s">
        <v>159</v>
      </c>
      <c r="G41" s="20">
        <v>1.5</v>
      </c>
      <c r="H41" s="22">
        <f t="shared" si="0"/>
        <v>75</v>
      </c>
      <c r="I41" s="3">
        <f t="shared" si="1"/>
        <v>78.75</v>
      </c>
    </row>
    <row r="42" spans="1:9" x14ac:dyDescent="0.25">
      <c r="A42" s="10">
        <v>34</v>
      </c>
      <c r="B42" s="11" t="s">
        <v>61</v>
      </c>
      <c r="C42" s="10" t="s">
        <v>62</v>
      </c>
      <c r="D42" s="10">
        <v>30</v>
      </c>
      <c r="E42" s="10" t="s">
        <v>16</v>
      </c>
      <c r="F42" s="10" t="s">
        <v>160</v>
      </c>
      <c r="G42" s="20">
        <v>8</v>
      </c>
      <c r="H42" s="22">
        <f t="shared" si="0"/>
        <v>240</v>
      </c>
      <c r="I42" s="3">
        <f t="shared" si="1"/>
        <v>252</v>
      </c>
    </row>
    <row r="43" spans="1:9" x14ac:dyDescent="0.25">
      <c r="A43" s="10">
        <v>35</v>
      </c>
      <c r="B43" s="11" t="s">
        <v>63</v>
      </c>
      <c r="C43" s="10" t="s">
        <v>64</v>
      </c>
      <c r="D43" s="10">
        <v>50</v>
      </c>
      <c r="E43" s="10" t="s">
        <v>18</v>
      </c>
      <c r="F43" s="10" t="s">
        <v>161</v>
      </c>
      <c r="G43" s="20">
        <v>3.07</v>
      </c>
      <c r="H43" s="22">
        <f t="shared" si="0"/>
        <v>153.5</v>
      </c>
      <c r="I43" s="3">
        <f t="shared" si="1"/>
        <v>161.17500000000001</v>
      </c>
    </row>
    <row r="44" spans="1:9" x14ac:dyDescent="0.25">
      <c r="A44" s="10">
        <v>36</v>
      </c>
      <c r="B44" s="11" t="s">
        <v>65</v>
      </c>
      <c r="C44" s="10" t="s">
        <v>66</v>
      </c>
      <c r="D44" s="10">
        <v>5</v>
      </c>
      <c r="E44" s="10" t="s">
        <v>18</v>
      </c>
      <c r="F44" s="10" t="s">
        <v>162</v>
      </c>
      <c r="G44" s="20">
        <v>7.34</v>
      </c>
      <c r="H44" s="22">
        <f t="shared" si="0"/>
        <v>36.700000000000003</v>
      </c>
      <c r="I44" s="3">
        <f t="shared" si="1"/>
        <v>38.535000000000004</v>
      </c>
    </row>
    <row r="45" spans="1:9" x14ac:dyDescent="0.25">
      <c r="A45" s="10">
        <v>37</v>
      </c>
      <c r="B45" s="11" t="s">
        <v>67</v>
      </c>
      <c r="C45" s="10" t="s">
        <v>68</v>
      </c>
      <c r="D45" s="10">
        <v>5</v>
      </c>
      <c r="E45" s="10" t="s">
        <v>18</v>
      </c>
      <c r="F45" s="10" t="s">
        <v>163</v>
      </c>
      <c r="G45" s="20">
        <v>8.48</v>
      </c>
      <c r="H45" s="22">
        <f t="shared" si="0"/>
        <v>42.400000000000006</v>
      </c>
      <c r="I45" s="3">
        <f t="shared" si="1"/>
        <v>44.52000000000001</v>
      </c>
    </row>
    <row r="46" spans="1:9" x14ac:dyDescent="0.25">
      <c r="A46" s="10">
        <v>38</v>
      </c>
      <c r="B46" s="11" t="s">
        <v>69</v>
      </c>
      <c r="C46" s="10" t="s">
        <v>70</v>
      </c>
      <c r="D46" s="10">
        <v>20</v>
      </c>
      <c r="E46" s="10" t="s">
        <v>18</v>
      </c>
      <c r="F46" s="10" t="s">
        <v>164</v>
      </c>
      <c r="G46" s="20">
        <v>2.78</v>
      </c>
      <c r="H46" s="22">
        <f t="shared" si="0"/>
        <v>55.599999999999994</v>
      </c>
      <c r="I46" s="3">
        <f t="shared" si="1"/>
        <v>58.379999999999995</v>
      </c>
    </row>
    <row r="47" spans="1:9" x14ac:dyDescent="0.25">
      <c r="A47" s="10">
        <v>39</v>
      </c>
      <c r="B47" s="11" t="s">
        <v>71</v>
      </c>
      <c r="C47" s="10" t="s">
        <v>72</v>
      </c>
      <c r="D47" s="10">
        <v>20</v>
      </c>
      <c r="E47" s="10" t="s">
        <v>16</v>
      </c>
      <c r="F47" s="10" t="s">
        <v>165</v>
      </c>
      <c r="G47" s="20">
        <v>3.18</v>
      </c>
      <c r="H47" s="22">
        <f t="shared" si="0"/>
        <v>63.6</v>
      </c>
      <c r="I47" s="3">
        <f t="shared" si="1"/>
        <v>66.78</v>
      </c>
    </row>
    <row r="48" spans="1:9" x14ac:dyDescent="0.25">
      <c r="A48" s="10">
        <v>40</v>
      </c>
      <c r="B48" s="11" t="s">
        <v>73</v>
      </c>
      <c r="C48" s="10" t="s">
        <v>74</v>
      </c>
      <c r="D48" s="10">
        <v>20</v>
      </c>
      <c r="E48" s="10" t="s">
        <v>16</v>
      </c>
      <c r="F48" s="10" t="s">
        <v>166</v>
      </c>
      <c r="G48" s="20">
        <v>7.9</v>
      </c>
      <c r="H48" s="22">
        <f t="shared" si="0"/>
        <v>158</v>
      </c>
      <c r="I48" s="3">
        <f t="shared" si="1"/>
        <v>165.9</v>
      </c>
    </row>
    <row r="49" spans="1:9" x14ac:dyDescent="0.25">
      <c r="A49" s="10">
        <v>41</v>
      </c>
      <c r="B49" s="11" t="s">
        <v>75</v>
      </c>
      <c r="C49" s="10" t="s">
        <v>76</v>
      </c>
      <c r="D49" s="10">
        <v>50</v>
      </c>
      <c r="E49" s="10" t="s">
        <v>18</v>
      </c>
      <c r="F49" s="10" t="s">
        <v>167</v>
      </c>
      <c r="G49" s="20">
        <v>1.59</v>
      </c>
      <c r="H49" s="22">
        <f t="shared" si="0"/>
        <v>79.5</v>
      </c>
      <c r="I49" s="3">
        <f t="shared" si="1"/>
        <v>83.475000000000009</v>
      </c>
    </row>
    <row r="50" spans="1:9" x14ac:dyDescent="0.25">
      <c r="A50" s="10">
        <v>42</v>
      </c>
      <c r="B50" s="11" t="s">
        <v>77</v>
      </c>
      <c r="C50" s="10" t="s">
        <v>126</v>
      </c>
      <c r="D50" s="10">
        <v>10</v>
      </c>
      <c r="E50" s="10" t="s">
        <v>18</v>
      </c>
      <c r="F50" s="10" t="s">
        <v>168</v>
      </c>
      <c r="G50" s="20">
        <v>18.899999999999999</v>
      </c>
      <c r="H50" s="22">
        <f t="shared" si="0"/>
        <v>189</v>
      </c>
      <c r="I50" s="3">
        <f t="shared" si="1"/>
        <v>198.45000000000002</v>
      </c>
    </row>
    <row r="51" spans="1:9" x14ac:dyDescent="0.25">
      <c r="A51" s="10">
        <v>43</v>
      </c>
      <c r="B51" s="11" t="s">
        <v>78</v>
      </c>
      <c r="C51" s="10" t="s">
        <v>79</v>
      </c>
      <c r="D51" s="10">
        <v>60</v>
      </c>
      <c r="E51" s="10" t="s">
        <v>16</v>
      </c>
      <c r="F51" s="10" t="s">
        <v>169</v>
      </c>
      <c r="G51" s="20">
        <v>7.78</v>
      </c>
      <c r="H51" s="22">
        <f t="shared" si="0"/>
        <v>466.8</v>
      </c>
      <c r="I51" s="3">
        <f t="shared" si="1"/>
        <v>490.14000000000004</v>
      </c>
    </row>
    <row r="52" spans="1:9" ht="30" customHeight="1" x14ac:dyDescent="0.25">
      <c r="A52" s="10">
        <v>44</v>
      </c>
      <c r="B52" s="11" t="s">
        <v>80</v>
      </c>
      <c r="C52" s="15" t="s">
        <v>94</v>
      </c>
      <c r="D52" s="10">
        <v>10</v>
      </c>
      <c r="E52" s="10" t="s">
        <v>18</v>
      </c>
      <c r="F52" s="10" t="s">
        <v>170</v>
      </c>
      <c r="G52" s="20">
        <v>16.53</v>
      </c>
      <c r="H52" s="22">
        <f t="shared" si="0"/>
        <v>165.3</v>
      </c>
      <c r="I52" s="3">
        <f t="shared" si="1"/>
        <v>173.56500000000003</v>
      </c>
    </row>
    <row r="53" spans="1:9" x14ac:dyDescent="0.25">
      <c r="A53" s="10">
        <v>45</v>
      </c>
      <c r="B53" s="11" t="s">
        <v>81</v>
      </c>
      <c r="C53" s="10" t="s">
        <v>82</v>
      </c>
      <c r="D53" s="12">
        <v>200</v>
      </c>
      <c r="E53" s="12" t="s">
        <v>18</v>
      </c>
      <c r="F53" s="10" t="s">
        <v>171</v>
      </c>
      <c r="G53" s="20">
        <v>9.52</v>
      </c>
      <c r="H53" s="22">
        <f t="shared" si="0"/>
        <v>1904</v>
      </c>
      <c r="I53" s="3">
        <f t="shared" si="1"/>
        <v>1999.2</v>
      </c>
    </row>
    <row r="54" spans="1:9" x14ac:dyDescent="0.25">
      <c r="A54" s="10">
        <v>46</v>
      </c>
      <c r="B54" s="11" t="s">
        <v>83</v>
      </c>
      <c r="C54" s="10" t="s">
        <v>84</v>
      </c>
      <c r="D54" s="10">
        <v>30</v>
      </c>
      <c r="E54" s="10" t="s">
        <v>16</v>
      </c>
      <c r="F54" s="10" t="s">
        <v>172</v>
      </c>
      <c r="G54" s="20">
        <v>2.41</v>
      </c>
      <c r="H54" s="22">
        <f t="shared" si="0"/>
        <v>72.300000000000011</v>
      </c>
      <c r="I54" s="3">
        <f t="shared" si="1"/>
        <v>75.91500000000002</v>
      </c>
    </row>
    <row r="55" spans="1:9" x14ac:dyDescent="0.25">
      <c r="A55" s="10">
        <v>47</v>
      </c>
      <c r="B55" s="11" t="s">
        <v>85</v>
      </c>
      <c r="C55" s="10" t="s">
        <v>86</v>
      </c>
      <c r="D55" s="10">
        <v>30</v>
      </c>
      <c r="E55" s="10" t="s">
        <v>18</v>
      </c>
      <c r="F55" s="10" t="s">
        <v>173</v>
      </c>
      <c r="G55" s="20">
        <v>2.74</v>
      </c>
      <c r="H55" s="22">
        <f t="shared" si="0"/>
        <v>82.2</v>
      </c>
      <c r="I55" s="3">
        <f t="shared" si="1"/>
        <v>86.31</v>
      </c>
    </row>
    <row r="56" spans="1:9" x14ac:dyDescent="0.25">
      <c r="A56" s="10">
        <v>48</v>
      </c>
      <c r="B56" s="11" t="s">
        <v>87</v>
      </c>
      <c r="C56" s="10" t="s">
        <v>88</v>
      </c>
      <c r="D56" s="10">
        <v>20</v>
      </c>
      <c r="E56" s="10" t="s">
        <v>16</v>
      </c>
      <c r="F56" s="10" t="s">
        <v>174</v>
      </c>
      <c r="G56" s="20">
        <v>1.35</v>
      </c>
      <c r="H56" s="22">
        <f t="shared" si="0"/>
        <v>27</v>
      </c>
      <c r="I56" s="3">
        <f t="shared" si="1"/>
        <v>28.35</v>
      </c>
    </row>
    <row r="57" spans="1:9" x14ac:dyDescent="0.25">
      <c r="A57" s="10">
        <v>49</v>
      </c>
      <c r="B57" s="11" t="s">
        <v>89</v>
      </c>
      <c r="C57" s="10" t="s">
        <v>90</v>
      </c>
      <c r="D57" s="10">
        <v>50</v>
      </c>
      <c r="E57" s="10" t="s">
        <v>16</v>
      </c>
      <c r="F57" s="10" t="s">
        <v>175</v>
      </c>
      <c r="G57" s="20">
        <v>0.41</v>
      </c>
      <c r="H57" s="22">
        <f t="shared" si="0"/>
        <v>20.5</v>
      </c>
      <c r="I57" s="3">
        <f>H57*1.21</f>
        <v>24.805</v>
      </c>
    </row>
    <row r="58" spans="1:9" x14ac:dyDescent="0.25">
      <c r="A58" s="10">
        <v>50</v>
      </c>
      <c r="B58" s="11" t="s">
        <v>99</v>
      </c>
      <c r="C58" s="10" t="s">
        <v>101</v>
      </c>
      <c r="D58" s="10">
        <v>10</v>
      </c>
      <c r="E58" s="10" t="s">
        <v>103</v>
      </c>
      <c r="F58" s="10" t="s">
        <v>176</v>
      </c>
      <c r="G58" s="20">
        <v>6.5</v>
      </c>
      <c r="H58" s="22">
        <f t="shared" si="0"/>
        <v>65</v>
      </c>
      <c r="I58" s="3">
        <f t="shared" si="1"/>
        <v>68.25</v>
      </c>
    </row>
    <row r="59" spans="1:9" x14ac:dyDescent="0.25">
      <c r="A59" s="10">
        <v>51</v>
      </c>
      <c r="B59" s="11" t="s">
        <v>100</v>
      </c>
      <c r="C59" s="16" t="s">
        <v>102</v>
      </c>
      <c r="D59" s="10">
        <v>5</v>
      </c>
      <c r="E59" s="10" t="s">
        <v>16</v>
      </c>
      <c r="F59" s="10" t="s">
        <v>177</v>
      </c>
      <c r="G59" s="20">
        <v>7.52</v>
      </c>
      <c r="H59" s="22">
        <f t="shared" si="0"/>
        <v>37.599999999999994</v>
      </c>
      <c r="I59" s="3">
        <f t="shared" si="1"/>
        <v>39.479999999999997</v>
      </c>
    </row>
    <row r="60" spans="1:9" x14ac:dyDescent="0.25">
      <c r="A60" s="17" t="s">
        <v>121</v>
      </c>
      <c r="B60" s="17"/>
      <c r="C60" s="17"/>
      <c r="D60" s="17"/>
      <c r="E60" s="17"/>
      <c r="F60" s="17"/>
      <c r="G60" s="21"/>
      <c r="H60" s="23">
        <f>SUM(H9:H59)</f>
        <v>9325.4500000000007</v>
      </c>
      <c r="I60" s="3">
        <f>SUM(I9:I59)</f>
        <v>9803.0025000000005</v>
      </c>
    </row>
    <row r="61" spans="1:9" x14ac:dyDescent="0.25">
      <c r="A61" s="17" t="s">
        <v>122</v>
      </c>
      <c r="B61" s="17"/>
      <c r="C61" s="17"/>
      <c r="D61" s="17"/>
      <c r="E61" s="17"/>
      <c r="F61" s="17"/>
      <c r="G61" s="21"/>
      <c r="H61" s="23">
        <f>H62-H60</f>
        <v>477.55249999999978</v>
      </c>
    </row>
    <row r="62" spans="1:9" x14ac:dyDescent="0.25">
      <c r="A62" s="17" t="s">
        <v>123</v>
      </c>
      <c r="B62" s="17"/>
      <c r="C62" s="17"/>
      <c r="D62" s="17"/>
      <c r="E62" s="17"/>
      <c r="F62" s="17"/>
      <c r="G62" s="21"/>
      <c r="H62" s="23">
        <f>I60</f>
        <v>9803.0025000000005</v>
      </c>
    </row>
    <row r="64" spans="1:9" x14ac:dyDescent="0.25">
      <c r="A64" s="19" t="s">
        <v>112</v>
      </c>
      <c r="B64" s="7"/>
      <c r="C64" s="7"/>
      <c r="D64" s="7"/>
      <c r="E64" s="7"/>
      <c r="F64" s="7"/>
      <c r="G64" s="7"/>
      <c r="H64" s="7"/>
    </row>
    <row r="65" spans="1:8" ht="53.4" customHeight="1" x14ac:dyDescent="0.25">
      <c r="A65" s="8" t="s">
        <v>8</v>
      </c>
      <c r="B65" s="8" t="s">
        <v>113</v>
      </c>
      <c r="C65" s="8" t="s">
        <v>114</v>
      </c>
      <c r="D65" s="9" t="s">
        <v>11</v>
      </c>
      <c r="E65" s="8" t="s">
        <v>0</v>
      </c>
      <c r="F65" s="1" t="s">
        <v>118</v>
      </c>
      <c r="G65" s="1" t="s">
        <v>119</v>
      </c>
      <c r="H65" s="1" t="s">
        <v>120</v>
      </c>
    </row>
    <row r="66" spans="1:8" x14ac:dyDescent="0.25">
      <c r="A66" s="10">
        <v>1</v>
      </c>
      <c r="B66" s="11" t="s">
        <v>91</v>
      </c>
      <c r="C66" s="10" t="s">
        <v>104</v>
      </c>
      <c r="D66" s="10">
        <v>75</v>
      </c>
      <c r="E66" s="10" t="s">
        <v>18</v>
      </c>
      <c r="F66" s="10"/>
      <c r="G66" s="10"/>
      <c r="H66" s="10"/>
    </row>
    <row r="67" spans="1:8" x14ac:dyDescent="0.25">
      <c r="A67" s="10">
        <v>2</v>
      </c>
      <c r="B67" s="11" t="s">
        <v>91</v>
      </c>
      <c r="C67" s="10" t="s">
        <v>105</v>
      </c>
      <c r="D67" s="10">
        <v>25</v>
      </c>
      <c r="E67" s="10" t="s">
        <v>18</v>
      </c>
      <c r="F67" s="10"/>
      <c r="G67" s="10"/>
      <c r="H67" s="10"/>
    </row>
    <row r="68" spans="1:8" x14ac:dyDescent="0.25">
      <c r="A68" s="17" t="s">
        <v>121</v>
      </c>
      <c r="B68" s="17"/>
      <c r="C68" s="17"/>
      <c r="D68" s="17"/>
      <c r="E68" s="17"/>
      <c r="F68" s="17"/>
      <c r="G68" s="18"/>
      <c r="H68" s="18"/>
    </row>
    <row r="69" spans="1:8" x14ac:dyDescent="0.25">
      <c r="A69" s="17" t="s">
        <v>122</v>
      </c>
      <c r="B69" s="17"/>
      <c r="C69" s="17"/>
      <c r="D69" s="17"/>
      <c r="E69" s="17"/>
      <c r="F69" s="17"/>
      <c r="G69" s="18"/>
      <c r="H69" s="18"/>
    </row>
    <row r="70" spans="1:8" x14ac:dyDescent="0.25">
      <c r="A70" s="17" t="s">
        <v>123</v>
      </c>
      <c r="B70" s="17"/>
      <c r="C70" s="17"/>
      <c r="D70" s="17"/>
      <c r="E70" s="17"/>
      <c r="F70" s="17"/>
      <c r="G70" s="18"/>
      <c r="H70" s="18"/>
    </row>
  </sheetData>
  <mergeCells count="13">
    <mergeCell ref="A7:H7"/>
    <mergeCell ref="A5:H5"/>
    <mergeCell ref="A4:H4"/>
    <mergeCell ref="A62:F62"/>
    <mergeCell ref="A61:F61"/>
    <mergeCell ref="A60:F60"/>
    <mergeCell ref="A70:F70"/>
    <mergeCell ref="G70:H70"/>
    <mergeCell ref="A69:F69"/>
    <mergeCell ref="G69:H69"/>
    <mergeCell ref="A68:F68"/>
    <mergeCell ref="G68:H68"/>
    <mergeCell ref="A64:H64"/>
  </mergeCells>
  <pageMargins left="0.25" right="0.25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Skaidre_Indrisiunien</dc:creator>
  <cp:lastModifiedBy>Evaldas Anilionis</cp:lastModifiedBy>
  <cp:lastPrinted>2024-02-14T06:50:50Z</cp:lastPrinted>
  <dcterms:created xsi:type="dcterms:W3CDTF">2024-02-06T10:48:43Z</dcterms:created>
  <dcterms:modified xsi:type="dcterms:W3CDTF">2024-02-20T07:04:33Z</dcterms:modified>
</cp:coreProperties>
</file>