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C:\Users\jovsbst\OneDrive - GPC\Desktop\Pirkimai\MV NETIPINIS_775\2019-ESO-775\Viešinimas\"/>
    </mc:Choice>
  </mc:AlternateContent>
  <xr:revisionPtr revIDLastSave="5" documentId="13_ncr:1_{74EE8BC0-4038-4BF3-AB2F-0B14CE4616C5}" xr6:coauthVersionLast="41" xr6:coauthVersionMax="45" xr10:uidLastSave="{1DC0A8F5-A9D8-4791-8D9F-8403B6AFFD10}"/>
  <bookViews>
    <workbookView xWindow="-120" yWindow="-120" windowWidth="29040" windowHeight="15840" xr2:uid="{00000000-000D-0000-FFFF-FFFF00000000}"/>
  </bookViews>
  <sheets>
    <sheet name="SKAICIUOKLE" sheetId="9" r:id="rId1"/>
    <sheet name="PLANINIAI DARBAI" sheetId="1" r:id="rId2"/>
    <sheet name="NEPLANINIAI DARBAI" sheetId="3" r:id="rId3"/>
  </sheets>
  <definedNames>
    <definedName name="_xlnm._FilterDatabase" localSheetId="1" hidden="1">'PLANINIAI DARBAI'!$A$1:$L$99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0" i="3" l="1"/>
  <c r="I3" i="3"/>
  <c r="I4" i="3"/>
  <c r="I5" i="3"/>
  <c r="I6" i="3"/>
  <c r="I7" i="3"/>
  <c r="I8" i="3"/>
  <c r="I9" i="3"/>
  <c r="I11" i="3"/>
  <c r="I12" i="3"/>
  <c r="I13" i="3"/>
  <c r="I14" i="3"/>
  <c r="I15" i="3"/>
  <c r="I16" i="3"/>
  <c r="I17" i="3"/>
  <c r="I18" i="3"/>
  <c r="I19" i="3"/>
  <c r="I20" i="3"/>
  <c r="I21" i="3"/>
  <c r="I22" i="3"/>
  <c r="I23" i="3"/>
  <c r="I24" i="3"/>
  <c r="I25" i="3"/>
  <c r="I26" i="3"/>
  <c r="I27" i="3"/>
  <c r="I28" i="3"/>
  <c r="I29" i="3"/>
  <c r="I30" i="3"/>
  <c r="I31" i="3"/>
  <c r="I32" i="3"/>
  <c r="I33" i="3"/>
  <c r="I34" i="3"/>
  <c r="I2" i="3"/>
  <c r="L98" i="1"/>
  <c r="J98" i="1"/>
  <c r="L6" i="1"/>
  <c r="J6" i="1"/>
  <c r="L3" i="1"/>
  <c r="L4" i="1"/>
  <c r="L5" i="1"/>
  <c r="L7" i="1"/>
  <c r="L8" i="1"/>
  <c r="L9" i="1"/>
  <c r="L10" i="1"/>
  <c r="L11" i="1"/>
  <c r="L12" i="1"/>
  <c r="L1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 r="L79" i="1"/>
  <c r="L80" i="1"/>
  <c r="L81" i="1"/>
  <c r="L82" i="1"/>
  <c r="L83" i="1"/>
  <c r="L84" i="1"/>
  <c r="L85" i="1"/>
  <c r="L86" i="1"/>
  <c r="L87" i="1"/>
  <c r="L88" i="1"/>
  <c r="L89" i="1"/>
  <c r="L90" i="1"/>
  <c r="L91" i="1"/>
  <c r="L92" i="1"/>
  <c r="L93" i="1"/>
  <c r="L94" i="1"/>
  <c r="L95" i="1"/>
  <c r="L96" i="1"/>
  <c r="L97" i="1"/>
  <c r="L99" i="1"/>
  <c r="L2" i="1"/>
  <c r="J3" i="1"/>
  <c r="J4" i="1"/>
  <c r="J5" i="1"/>
  <c r="J7" i="1"/>
  <c r="J8" i="1"/>
  <c r="J9" i="1"/>
  <c r="J10" i="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61" i="1"/>
  <c r="J62" i="1"/>
  <c r="J63" i="1"/>
  <c r="J64" i="1"/>
  <c r="J65" i="1"/>
  <c r="J66" i="1"/>
  <c r="J67" i="1"/>
  <c r="J68" i="1"/>
  <c r="J69" i="1"/>
  <c r="J70" i="1"/>
  <c r="J71" i="1"/>
  <c r="J72" i="1"/>
  <c r="J73" i="1"/>
  <c r="J74" i="1"/>
  <c r="J75" i="1"/>
  <c r="J76" i="1"/>
  <c r="J77" i="1"/>
  <c r="J78" i="1"/>
  <c r="J79" i="1"/>
  <c r="J80" i="1"/>
  <c r="J81" i="1"/>
  <c r="J82" i="1"/>
  <c r="J83" i="1"/>
  <c r="J84" i="1"/>
  <c r="J85" i="1"/>
  <c r="J86" i="1"/>
  <c r="J87" i="1"/>
  <c r="J88" i="1"/>
  <c r="J89" i="1"/>
  <c r="J90" i="1"/>
  <c r="J91" i="1"/>
  <c r="J92" i="1"/>
  <c r="J93" i="1"/>
  <c r="J94" i="1"/>
  <c r="J95" i="1"/>
  <c r="J96" i="1"/>
  <c r="J97" i="1"/>
  <c r="J99" i="1"/>
  <c r="J2" i="1"/>
  <c r="O1" i="1" l="1"/>
  <c r="L1" i="3"/>
  <c r="C3" i="9" s="1"/>
  <c r="C2" i="9" l="1"/>
  <c r="C4" i="9" s="1"/>
  <c r="C5" i="9" l="1"/>
  <c r="C6" i="9" s="1"/>
</calcChain>
</file>

<file path=xl/sharedStrings.xml><?xml version="1.0" encoding="utf-8"?>
<sst xmlns="http://schemas.openxmlformats.org/spreadsheetml/2006/main" count="798" uniqueCount="273">
  <si>
    <t>Objektas</t>
  </si>
  <si>
    <t>Defektuoti elementai</t>
  </si>
  <si>
    <t>Elementas</t>
  </si>
  <si>
    <t>Defektas</t>
  </si>
  <si>
    <t>Pastabos</t>
  </si>
  <si>
    <t>Darbas</t>
  </si>
  <si>
    <t>Mato vnt.</t>
  </si>
  <si>
    <t>Darbų kiekis</t>
  </si>
  <si>
    <t>Įkainis Eur be PVM*</t>
  </si>
  <si>
    <t>Maksimalūs siūlomi įkainiai, Eur be PVM</t>
  </si>
  <si>
    <t>Maksimalių įkainių suma
Eur be PVM</t>
  </si>
  <si>
    <t>Kiti darbai</t>
  </si>
  <si>
    <t>Atramų numeravimas</t>
  </si>
  <si>
    <t>Nėra atramų numeravimo ir įspėjimo ženklo</t>
  </si>
  <si>
    <t>Įžeminimo įrenginiai</t>
  </si>
  <si>
    <t>Izoliatoriai</t>
  </si>
  <si>
    <t>Pažeistas/įskilęs izoliatorius</t>
  </si>
  <si>
    <t>G/b apvali tarpinė</t>
  </si>
  <si>
    <t>Sutrūkusi atrama</t>
  </si>
  <si>
    <t>Atotampos</t>
  </si>
  <si>
    <t>Atotampos revizija</t>
  </si>
  <si>
    <t>Izoliatoriai-girliandos</t>
  </si>
  <si>
    <t>Kreiva girlianda</t>
  </si>
  <si>
    <t>Metalinė inkarinė</t>
  </si>
  <si>
    <t>Užrašyti atramų numerius, linijos pavadinimą, įspėjamuosius plakatus</t>
  </si>
  <si>
    <t>Pakeisti izoliatorių</t>
  </si>
  <si>
    <t>Atramos įtrūkimų remontas</t>
  </si>
  <si>
    <t>Atotampų remontas</t>
  </si>
  <si>
    <t>Girliandos tiesinimas</t>
  </si>
  <si>
    <t>vnt.</t>
  </si>
  <si>
    <t>m</t>
  </si>
  <si>
    <t>Suma, Eur be PVM</t>
  </si>
  <si>
    <t>A</t>
  </si>
  <si>
    <t>B</t>
  </si>
  <si>
    <t>PVM:</t>
  </si>
  <si>
    <t>Pasiūlymo kaina Eur su PVM VISO:</t>
  </si>
  <si>
    <t>PILDYMO INSTRUKCIJA</t>
  </si>
  <si>
    <t>Rangovo pildymui skirti laukai pažymėti gelsva spalva –</t>
  </si>
  <si>
    <t>Planiniai darbai</t>
  </si>
  <si>
    <t>Neplaniniai darbai</t>
  </si>
  <si>
    <t>Jeigu Rangovo bent vienas siūlomas planinių darbų įkainis yra didesnis nei nurodytas maksimalus priimtinas įkainis (maksimalūs priimtini įkainiai nurodyti K stulpelyje) laikoma, kad tokio Rangovo pasiūlymas neatitinka nustatytų reikalavimų ir bus atmetamas.</t>
  </si>
  <si>
    <t>Rangovas nurodydamas įkainius nurodo juos ne daugiau kaip dviejų skaičių po kablelio tikslumu. Jeigu rangovas, nurodydamas įkainius, juos nurodo daugiau nei dviejų skaičių po kablelio tikslumu, toks pasiūlymas bus laikomas neatitinkančiu nustatytų reikalavimų ir bus atmetamas.</t>
  </si>
  <si>
    <t>Darbų kaina
Eur be PVM</t>
  </si>
  <si>
    <t>*  (A) suma nurodoma kortelės "PLANINIAI DARBAI" langelyje O1</t>
  </si>
  <si>
    <t>Pakojai paveikti korozijos, nusilupę dažai</t>
  </si>
  <si>
    <t>Blogas atramos įžeminimo kontaktas</t>
  </si>
  <si>
    <t>G/b apvali tarpinė kampinė</t>
  </si>
  <si>
    <t>Laidai</t>
  </si>
  <si>
    <t>Aptrupėję/įtrūkę pamatai</t>
  </si>
  <si>
    <t>Atramos pakojų valymas, gruntavimas, dažymas</t>
  </si>
  <si>
    <t>Atramos tiesinimas</t>
  </si>
  <si>
    <t>Pereinamojo kontakto varžos matavimas</t>
  </si>
  <si>
    <t>Pamatų remontas</t>
  </si>
  <si>
    <t>m^2</t>
  </si>
  <si>
    <t>Išblukęs įžeminimo kontūro spalvinis žymėjimas</t>
  </si>
  <si>
    <t>Žaibosauga</t>
  </si>
  <si>
    <t>Met. konstr.- traversos įžeminimo nuleistuvas</t>
  </si>
  <si>
    <t>Nutrauktas, nurūdijęs</t>
  </si>
  <si>
    <t>Varnos lizdas atramoje</t>
  </si>
  <si>
    <t>Įžeminimo kontūro juosta atsilaisvinusi</t>
  </si>
  <si>
    <t>G/b kvadratinė tarpinė</t>
  </si>
  <si>
    <t>51(1)</t>
  </si>
  <si>
    <t>Kontūro dažymas</t>
  </si>
  <si>
    <t>Įžeminimo kontūro varžos matavimas</t>
  </si>
  <si>
    <t>Kontakto remontas</t>
  </si>
  <si>
    <t>Žaibosaugos troso tikrinimas</t>
  </si>
  <si>
    <t>Sumontuoti naują ir išmatuoti įžeminimo kontūro varžą</t>
  </si>
  <si>
    <t>Varnos lizdo pašalinimas</t>
  </si>
  <si>
    <t>Pritvirtinti įžeminimo juostą apjuosiant</t>
  </si>
  <si>
    <t>Parovėja-Sodeliškės</t>
  </si>
  <si>
    <t>10(1);11(1);12(1);13(1);14(1);15(1);16(1);17(1);18(1);19(1);20(1);21(1);22(1);23(1);24(1);25(1);26(1);27(1);28(1);29(1);30(1);3(1);31(1);32(1);33(1);34(1);35(1);36(1);37(1);38(1);39(1);40(1);4(1);41(1);42(1);43(1);44(1);45(1);46(1);47(1);48(1);49(1);50(1);5(1);51(1);52(1);53(1);54(1);55(1);56(1);57(1);58(1);59(1);60(1);6(1);61(1);62(1);63(1);64(1);65(1);66(1);67(1);68(1);69(1);70(1);7(1);71(1);72(1);73(1);74(1);75(1);76(1);77(1);78(1);79a(1);79(1);80(1);8(1);81(1);82(1);83(1);84(1);85(1);86(1);87(1);88(1);89(1);90(1);9(1);91(1);92(1);93(1)</t>
  </si>
  <si>
    <t>21(1);22(1);3(1);4(1);46(1);47(1);60(1);61(1);62(1);63(1);80(1);81(1);93(1)</t>
  </si>
  <si>
    <t>Oro linijos pavadinimas</t>
  </si>
  <si>
    <t>Nėra oro linijos operatyvinio pavadinimo</t>
  </si>
  <si>
    <t>Biržai-Parovėja</t>
  </si>
  <si>
    <t>10(1);11(1);12(1);13(1);14(1);15(1);16(1);17(1);18(1);19(1);20(1);2(1);21(1);22(1);23(1);24(1);25(1);26(1);27(1);28(1);29(1);30(1);3(1);31(1);32(1);33(1);34(1);35(1);36(1);37(1);38(1);39(1);40(1);4(1);41(1);42(1);43(1);44(1);45(1);46(1);47(1);48(1);49(1);50(1);5(1);51(1);52(1);53(1);54(1);55(1);56(1);57(1);58(1);6(1);7(1);8(1);9(1)</t>
  </si>
  <si>
    <t>10(1);11(1);12(1);13(1);14(1);15(1);16(1);18(1);19(1);20(1);21(1);22(1);23(1);25(1);26(1);27(1);28(1);30(1);3(1);31(1);32(1);33(1);34(1);35(1);36(1);37(1);38(1);40(1);4(1);41(1);42(1);43(1);45(1);46(1);47(1);48(1);49(1);50(1);5(1);52(1);53(1);54(1);55(1);6(1);7(1);8(1)</t>
  </si>
  <si>
    <t>13(1);2(1)</t>
  </si>
  <si>
    <t>13-13(1);19-19(1);35-35(1);39-39(1);41-41(1);56-56(1)</t>
  </si>
  <si>
    <t>14(1);19(1);21(1);23(1);30(1);3(1);31(1);47(1);49(1);54(1);6(1)</t>
  </si>
  <si>
    <t>17(1);24(1);29(1);39(1);44(1);51(1);56(1)</t>
  </si>
  <si>
    <t>17(1);24(1);29(1);39(1);44(1);51(1);56(1);9(1)</t>
  </si>
  <si>
    <t>19(1);2(1);35(1);39(1);41(1);49(1);56(1)</t>
  </si>
  <si>
    <t>2(1)</t>
  </si>
  <si>
    <t>Metalinė inkarinė kampinė</t>
  </si>
  <si>
    <t>2(1);3(1);4(1);5(1);51(1);52(1);53(1);54(1);55(1);56(1);57(1);58(1);6(1);7(1);8(1);9(1)</t>
  </si>
  <si>
    <t>2(1);3(1);40(1);4(1);47(1);48(1);49(1);5(1);51(1);52(1);53(1);54(1);55(1);56(1);57(1);58(1);6(1);7(1);8(1);9(1)</t>
  </si>
  <si>
    <t>2-2(1);58-58(1)</t>
  </si>
  <si>
    <t>Nėra fazinio žymėjimo</t>
  </si>
  <si>
    <t>3(1);4(1);56(1)</t>
  </si>
  <si>
    <t>40(1);47(1);48(1);49(1)</t>
  </si>
  <si>
    <t>45(1)</t>
  </si>
  <si>
    <t>57(1);58(1)</t>
  </si>
  <si>
    <t>Krekenava-Mitriūnai</t>
  </si>
  <si>
    <t>1(1);2(1);3(1)</t>
  </si>
  <si>
    <t>Vabalninkas-P.Guodžiai</t>
  </si>
  <si>
    <t>1(1)</t>
  </si>
  <si>
    <t>1(1);14(1);2(1);22(1);28(1);3(1);4(1);44(1);48(1);49(1);50(1);5(1);51(1);52(1);53(1);54(1);6(1);7(1);8(1)</t>
  </si>
  <si>
    <t>1(1);14(1);2(1);22(1);28(1);3(1);44(1);48(1);51(1);54(1);6(1)</t>
  </si>
  <si>
    <t>1(1);2(1);3(1);4(1);48(1);49(1);50(1);5(1);51(1);52(1);53(1);54(1);6(1);7(1);8(1)</t>
  </si>
  <si>
    <t>1-1(1)</t>
  </si>
  <si>
    <t>10(1);1(1);11(1);12(1);13(1);14(1);15(1);16(1);17(1);18(1);19(1);20(1);2(1);21(1);22(1);23(1);24(1);25(1);26(1);27(1);28(1);29(1);30(1);3(1);31(1);32(1);33(1);34(1);35(1);36(1);37(1);38(1);39(1);40(1);4(1);41(1);42(1);43(1);44(1);45(1);46(1);47(1);48(1);49(1);50(1);5(1);51(1);52(1);53(1);54(1);6(1);7(1);8(1);9(1)</t>
  </si>
  <si>
    <t>10(1);1(1);11(1);2(1);3(1);4(1);47(1);48(1);5(1);54(1);6(1);7(1);8(1)</t>
  </si>
  <si>
    <t>10(1);11(1);12(1);13(1);15(1);16(1);17(1);18(1);19(1);20(1);21(1);23(1);24(1);25(1);26(1);27(1);29(1);30(1);31(1);33(1);34(1);35(1);36(1);38(1);39(1);40(1);4(1);41(1);42(1);43(1);45(1);46(1);47(1);49(1);50(1);5(1);52(1);53(1);7(1);8(1);9(1)</t>
  </si>
  <si>
    <t>13(1)</t>
  </si>
  <si>
    <t>Pasvirusi atrama išilgai linijos</t>
  </si>
  <si>
    <t>14(1);28(1);51(1)</t>
  </si>
  <si>
    <t>2(1);3(1);4(1);48(1);49(1);50(1);5(1);51(1);52(1);53(1);54(1);6(1);7(1);8(1)</t>
  </si>
  <si>
    <t>20-20(1);35-35(1);47-47(1);50-50(1);8-8(1)</t>
  </si>
  <si>
    <t>32(1);37(1)</t>
  </si>
  <si>
    <t>32(1);37(1);8(1)</t>
  </si>
  <si>
    <t>33(1);34(1);38(1);41(1)</t>
  </si>
  <si>
    <t>48(1);8(1)</t>
  </si>
  <si>
    <t>53(1)</t>
  </si>
  <si>
    <t>53(1);8(1)</t>
  </si>
  <si>
    <t>8(1)</t>
  </si>
  <si>
    <t>Pasvalys-Vaškai</t>
  </si>
  <si>
    <t>10(1);104(1);105(1);11(1);12(1);121(1);122(1);13(1);135(1);136(1);14(1);15(1);16(1);17(1);18(1);19(1);20(1);2(1);21(1);22(1);23(1);24(1);25(1);26(1);27(1);28(1);29(1);30(1);3(1);31(1);32(1);33(1);34(1);35(1);36(1);37(1);38(1);39(1);40(1);4(1);41(1);42(1);43(1);44(1);46(1);47(1);48(1);49(1);5(1);52(1);53(1);57(1);58(1);6(1);66(1);67(1);7(1);8(1);81(1);82(1);9(1)</t>
  </si>
  <si>
    <t>100(1);10(1);101(1);102(1);103(1);104(1);105(1);106(1);107(1);108(1);109(1);110(1);11(1);111(1);112(1);113(1);114(1);115(1);116(1);117(1);118(1);119(1);120(1);12(1);121(1);122(1);123(1);124(1);125(1);126(1);127(1);128(1);129(1);130(1);13(1);131(1);132(1);133(1);134(1);135(1);136(1);14(1);15(1);16(1);17(1);18(1);19(1);20(1);2(1);21(1);22(1);23(1);24(1);25(1);26(1);27(1);28(1);29(1);30(1);3(1);31(1);32(1);33(1);34(1);35(1);36(1);37(1);38(1);39(1);40(1);4(1);41(1);42(1);43(1);44(1);45(1);46(1);47(1);48(1);49(1);50(1);5(1);51(1);52(1);53(1);54(1);55(1);56(1);57(1);58(1);59(1);60(1);6(1);61(1);62(1);63(1);64(1);65(1);66(1);67(1);68(1);69(1);70(1);7(1);71(1);72(1);73(1);74(1);75(1);76(1);77(1);78(1);79(1);80(1);8(1);81(1);82(1);83(1);84(1);85(1);86(1);87(1);88(1);89(1);90(1);9(1);91(1);92(1);93(1);94(1);95(1);96(1);97(1);98(1);99(1)</t>
  </si>
  <si>
    <t>Kraštai-Biržai</t>
  </si>
  <si>
    <t>1(1);2(1);21(1);26(1);28(1);29(1);3(1);33(1);37(1);4(1);5(1);6(1);65(1);7(1);79(1);80(1);81(1);82(1);83(1);84(1);85(1);86(1);87(1);88(1);9(1)</t>
  </si>
  <si>
    <t>1(1);2(1);3(1);4(1);5(1);6(1);7(1);79(1);80(1);81(1);82(1);83(1);84(1);85(1);86(1);87(1);88(1)</t>
  </si>
  <si>
    <t>1(1);21(1);29(1);33(1);37(1);65(1);7(1);79(1)</t>
  </si>
  <si>
    <t>1-1(1);88-88(1)</t>
  </si>
  <si>
    <t>10(1);1(1);11(1);12(1);13(1);14(1);15(1);16(1);17(1);18(1);19(1);20(1);2(1);21(1);22(1);23(1);24(1);25(1);26(1);27(1);28(1);29(1);30(1);3(1);31(1);32(1);33(1);34(1);35(1);36(1);37(1);38(1);39(1);40(1);4(1);41(1);42(1);43(1);44(1);45(1);46(1);47(1);48(1);49(1);50(1);5(1);51(1);52(1);53(1);54(1);55(1);56(1);57(1);58(1);59(1);60(1);6(1);61(1);62(1);63(1);64(1);65(1);66(1);67(1);68(1);69(1);70(1);7(1);71(1);72(1);73(1);74(1);75(1);76(1);77(1);78(1);79(1);80(1);8(1);81(1);82(1);83(1);84(1);85(1);86(1);87(1);88(1);9(1)</t>
  </si>
  <si>
    <t>10(1);11(1);12(1);13(1);14(1);15(1);16(1);17(1);18(1);19(1);20(1);2(1);22(1);23(1);24(1);25(1);26(1);27(1);28(1);30(1);3(1);31(1);32(1);34(1);35(1);36(1);38(1);39(1);40(1);4(1);41(1);42(1);43(1);44(1);45(1);46(1);47(1);48(1);49(1);50(1);5(1);51(1);52(1);53(1);54(1);55(1);56(1);57(1);58(1);59(1);60(1);6(1);61(1);62(1);63(1);64(1);66(1);67(1);68(1);69(1);70(1);71(1);72(1);73(1);74(1);75(1);76(1);77(1);78(1);80(1);8(1);81(1);82(1);83(1);84(1);85(1);86(1);87(1);9(1)</t>
  </si>
  <si>
    <t>21(1);37(1);79(1)</t>
  </si>
  <si>
    <t>26(1);28(1);34(1);9(1)</t>
  </si>
  <si>
    <t>26(1);28(1);9(1)</t>
  </si>
  <si>
    <t>Įžeminto kontūro varža neatitinka normos</t>
  </si>
  <si>
    <t>26-26(1);28-28(1);32-32(1);38-38(1);57-57(1);68-68(1);82-82(1);87-87(1);9-9(1)</t>
  </si>
  <si>
    <t>34(1)</t>
  </si>
  <si>
    <t>38(1)</t>
  </si>
  <si>
    <t>79(1);80(1);81(1);82(1);83(1);84(1);85(1);86(1);87(1);88(1)</t>
  </si>
  <si>
    <t>88(1)</t>
  </si>
  <si>
    <t>Pasvalys-Kraštai</t>
  </si>
  <si>
    <t>1(1);18(1);19(1);20(1);21(1);22(1);23(1);24(1);25(1);26(1);27(1);28(1);29(1);30(1);31(1);32(1);33(1);34(1);35(1);36(1);37(1);38(1);39(1);40(1);41(1);42(1);43(1);44(1);45(1);46(1);47(1);48(1);49(1);50(1);51(1);52(1);53(1);54(1);55(1);56(1);57(1);58(1);59(1);60(1);61(1);62(1);63(1);64(1);65(1)</t>
  </si>
  <si>
    <t>1(1);18(1);19(1);23(1);24(1);25(1);37(1);38(1);39(1);40(1);41(1);49(1);50(1);56(1);57(1);65(1)</t>
  </si>
  <si>
    <t>1(1);18(1);19(1);31(1);41(1);49(1);65(1)</t>
  </si>
  <si>
    <t>18(1);19(1);41(1)</t>
  </si>
  <si>
    <t>20(1);21(1);22(1);23(1);24(1);25(1);26(1);27(1);28(1);29(1);30(1);31(1);32(1);33(1);34(1);35(1);36(1);37(1);38(1);39(1);40(1);42(1);43(1);44(1);45(1);46(1);47(1);48(1);49(1);50(1);51(1);52(1);53(1);54(1);55(1);56(1);57(1);58(1);59(1);60(1);61(1);62(1);63(1);64(1);65(1)</t>
  </si>
  <si>
    <t>20(1);21(1);22(1);23(1);24(1);25(1);26(1);27(1);28(1);30(1);31(1);36(1);39(1);40(1);46(1);49(1)</t>
  </si>
  <si>
    <t>23(1);24(1);50(1)</t>
  </si>
  <si>
    <t>23(1);61(1)</t>
  </si>
  <si>
    <t>23-23(1);25-25(1);36-36(1);49-49(1);50-50(1)</t>
  </si>
  <si>
    <t>31(1);49(1);65(1)</t>
  </si>
  <si>
    <t>39(1)</t>
  </si>
  <si>
    <t>Pakabinti atramų numerius. Uždėti įspėjamuosius plakatus</t>
  </si>
  <si>
    <t>Oro linijos operatyvinio pavadinimo užrašymas</t>
  </si>
  <si>
    <t>Viršutinės dalies apžiūra</t>
  </si>
  <si>
    <t>Įžeminimo įrenginio elementų būklės tikrinimas atkasant gruntą</t>
  </si>
  <si>
    <t>Laido būklės tikrinimas gnybtuose</t>
  </si>
  <si>
    <t>Kontakto remontas viršuje</t>
  </si>
  <si>
    <t>Pereinamojo kontakto varžos matavimas viršuje</t>
  </si>
  <si>
    <t>Fazų žymėjimas</t>
  </si>
  <si>
    <t>Kontakto revizija, įžeminimo varžos matavimas</t>
  </si>
  <si>
    <t>Įrengti naują įžeminimo kontūrą</t>
  </si>
  <si>
    <t>1 ir 2 ant 35kV OL Biržai - Parovėja atramų</t>
  </si>
  <si>
    <t>1 ir 2 dvigrandė su 35kV OL Biržai - Parovėja</t>
  </si>
  <si>
    <t>Ant visų atramų Nr. įspėjamąjį ženklą ir OL pavadinimą</t>
  </si>
  <si>
    <t>47 m2</t>
  </si>
  <si>
    <t>58 ir kitai grandžiai</t>
  </si>
  <si>
    <t>Keisti cinkuota juosta 4x25mm,</t>
  </si>
  <si>
    <t>ir kitos grandies Nr.50-54 ženkl1 ir pav.</t>
  </si>
  <si>
    <t>Perdaryti varžtiniu kontaktu</t>
  </si>
  <si>
    <t>atrama Nr. 55</t>
  </si>
  <si>
    <t>Nr.55 dvigrandė</t>
  </si>
  <si>
    <t>Nr.55 dvigrandė, pagr. atrama AN-VB</t>
  </si>
  <si>
    <t>Pasvirusi į Nr.12 pusę.</t>
  </si>
  <si>
    <t>1m=1m2</t>
  </si>
  <si>
    <t>atr Nr.1 dvigrandė su PS - KR kitos grandies reikia žymėjimo atitinkamai.</t>
  </si>
  <si>
    <t>keisti cinkuota juosta 25x4 privirinant.</t>
  </si>
  <si>
    <t>Dvigrandės. Ant 110 kV OL atramų 2 - 17 ir 1A ir atr.Nr.66 - 72 35kV OL</t>
  </si>
  <si>
    <t>Atr.Nr. 2-17 , ir Nr.66 - 72</t>
  </si>
  <si>
    <t>Atr. Nr.6, Nr.13, Nr.15, Nr.16 pagrindinės 110kV OL dvigrandės</t>
  </si>
  <si>
    <t>Nr.6, Nr.13</t>
  </si>
  <si>
    <t>Pakeisti nutrauktą įžeminimo nuleidimą nauju (cinkuotos juostos 4 x 25 mm)</t>
  </si>
  <si>
    <t>laisvas nuleidimas, žemai</t>
  </si>
  <si>
    <t>Planinių darbų kainų suma
EUR be PVM
(suma nuo J2 iki J99)</t>
  </si>
  <si>
    <t>**  (B) suma nurodoma kortelės "NEPLANINIAI DARBAI" langelyje L1</t>
  </si>
  <si>
    <r>
      <t xml:space="preserve">Pasiūlymo kaina </t>
    </r>
    <r>
      <rPr>
        <b/>
        <sz val="10"/>
        <rFont val="Arial"/>
        <family val="2"/>
        <charset val="186"/>
      </rPr>
      <t xml:space="preserve">(A*×0,7+B**×0,3) </t>
    </r>
    <r>
      <rPr>
        <sz val="10"/>
        <rFont val="Arial"/>
        <family val="2"/>
        <charset val="186"/>
      </rPr>
      <t>Eur be PVM VISO:</t>
    </r>
  </si>
  <si>
    <t>Eil. Nr.</t>
  </si>
  <si>
    <t>Objekto elementų pavadinimas</t>
  </si>
  <si>
    <t>Nustatyti defektai</t>
  </si>
  <si>
    <t>Remonto darbai kuriuos reikia atlikti</t>
  </si>
  <si>
    <t>Preliminarūs kiekiai</t>
  </si>
  <si>
    <t>Darbų atlikimo technologinė korta</t>
  </si>
  <si>
    <t>Įkainis,
EUR be PVM</t>
  </si>
  <si>
    <t>Darbų kaina
Eur be PVM 
(I = F x H)</t>
  </si>
  <si>
    <t>Laidas</t>
  </si>
  <si>
    <t>Ant OL užvirtęs medis, nutrauktas laidas</t>
  </si>
  <si>
    <t>Pašalinti užvirtusį medį nuo OL, šakas tvarkingai sukrauti, medžio kamieną padėti už OL proskynos ribų. Sujungti nutrauktą laidą</t>
  </si>
  <si>
    <t>ST-OL-35-30, 
ST-OL-35-41</t>
  </si>
  <si>
    <t>Nutrauktas laidas</t>
  </si>
  <si>
    <t>Sujungti nutrauktą laidą</t>
  </si>
  <si>
    <t>ST-OL-35-30</t>
  </si>
  <si>
    <t>Trosas (apsauginis lynas)</t>
  </si>
  <si>
    <t>Nutrauktas žaibosaugos trosas</t>
  </si>
  <si>
    <t>Sujungti nutrauktą trosą</t>
  </si>
  <si>
    <t>ST-OL-35-29</t>
  </si>
  <si>
    <t>Įžeminimo įrenginys</t>
  </si>
  <si>
    <t>Nutrūkęs įžeminimo kontūras</t>
  </si>
  <si>
    <t>Suremontuoti įžeminimo įrenginį, išmatuoti įžeminimo varžas</t>
  </si>
  <si>
    <t>ST-OL-35-22</t>
  </si>
  <si>
    <t>Izoliatorius</t>
  </si>
  <si>
    <t>Sudužę, defektiniai,  izoliatoriai</t>
  </si>
  <si>
    <t>Pakeisti defektinius izoliatorius</t>
  </si>
  <si>
    <t>ST-OL-35-32, 
ST-OL-35-33</t>
  </si>
  <si>
    <t>OL trasa</t>
  </si>
  <si>
    <t>Prie laidų pavojingai arti priartėją krūmai</t>
  </si>
  <si>
    <t>Iškirsti ir tvarkingai sukrauti</t>
  </si>
  <si>
    <t>ha</t>
  </si>
  <si>
    <t>ST-OL-35-36</t>
  </si>
  <si>
    <t>Prie laidų pavojingai arti priartėjusios medžių šakos</t>
  </si>
  <si>
    <t>Apgenėti šakas, šakas tvarkingai sukrauti</t>
  </si>
  <si>
    <t>ST-OL-35-37, 
ST-OL-35-38</t>
  </si>
  <si>
    <t>Medžiai užvirtę ant laidų</t>
  </si>
  <si>
    <t>Nupjauti medį arba apgenėti šakas, šakas tvarkingai sukrauti, medžio kamieną padėti už OL proskynos ribų</t>
  </si>
  <si>
    <t>ST-OL-35-41</t>
  </si>
  <si>
    <t>Tarpinė G/B atrama</t>
  </si>
  <si>
    <t>Nugriauta G/B atrama</t>
  </si>
  <si>
    <t>Pakeisti nauja</t>
  </si>
  <si>
    <t>ST-OL-35-13</t>
  </si>
  <si>
    <t>Kampinė G/B atrama</t>
  </si>
  <si>
    <t>Kampinės G/B atramos traversa</t>
  </si>
  <si>
    <t>Sulankstyta, deformuota</t>
  </si>
  <si>
    <t>Ištiesinti traversą</t>
  </si>
  <si>
    <t>Tarpinės G/B atramos traversa</t>
  </si>
  <si>
    <t>Pakeisti traversą</t>
  </si>
  <si>
    <t>G/B atramos traversų įžeminimo nuleistuvas</t>
  </si>
  <si>
    <t>ST-OL-35-20</t>
  </si>
  <si>
    <t xml:space="preserve">Tarpinė G/B atrama </t>
  </si>
  <si>
    <t>Pasvirusi atrama skersai linijos</t>
  </si>
  <si>
    <t>Ištiesinti atramą</t>
  </si>
  <si>
    <t>ST-OL-35-15</t>
  </si>
  <si>
    <t>ST-OL-35-17</t>
  </si>
  <si>
    <t>ST-OL-35-16</t>
  </si>
  <si>
    <t>G/B atramos atotampa</t>
  </si>
  <si>
    <t>Nutraukta atotampa</t>
  </si>
  <si>
    <t>ST-OL-35-14</t>
  </si>
  <si>
    <t>Sujungti esamą atotampą</t>
  </si>
  <si>
    <t>Vibracijos slopintuvas</t>
  </si>
  <si>
    <t>Pasislinkęs nuo projektinės padėties</t>
  </si>
  <si>
    <t>Atstatyti į projektinę padėtį</t>
  </si>
  <si>
    <t>ST-OL-35-35</t>
  </si>
  <si>
    <t>Vibracijos slopintuvas.</t>
  </si>
  <si>
    <t>Nukritęs</t>
  </si>
  <si>
    <t>Sumontuoti naują</t>
  </si>
  <si>
    <t>ST-OL-35-34</t>
  </si>
  <si>
    <t>Laidų vizavimas (3laidai)</t>
  </si>
  <si>
    <t>Mažas sankirtos vertikalus atstumas</t>
  </si>
  <si>
    <t>Laidų patempimas iki leistinų dydžių tarp inkarinių atramų</t>
  </si>
  <si>
    <t>km</t>
  </si>
  <si>
    <t>ST-OL-35-31</t>
  </si>
  <si>
    <t>Atrama</t>
  </si>
  <si>
    <t>Lizdas atramoje</t>
  </si>
  <si>
    <t>Lizdą išmesti. Atramoje įrengti apsaugą nuo lizdų dėjimo</t>
  </si>
  <si>
    <t>Lizdą perkelti ant šalia pastatytos atramos arba ant tos pačios atramos įrengiant paaukštinimą lizdui</t>
  </si>
  <si>
    <t>Nasimato atramos Nr. ir įspėjimo ženklo</t>
  </si>
  <si>
    <t>Atramų numeravimas. Įspėjimųjų plakatų uždėjimas</t>
  </si>
  <si>
    <t>Nesimato OL pavadinimas</t>
  </si>
  <si>
    <t>OL pavadinimų uždėjimas</t>
  </si>
  <si>
    <t>Izoliatorių girlianda</t>
  </si>
  <si>
    <t>Sudužę, defektiniai izoliatoriai</t>
  </si>
  <si>
    <t>Pakeisti defektinę kabamają girliandą</t>
  </si>
  <si>
    <t>Pakeisti defektinę tempiamąją girliandą</t>
  </si>
  <si>
    <t>Pakrypusi ant laidų užvirtus medžiui ar trūkus laidams linijoje</t>
  </si>
  <si>
    <t>Atstatyti girliandą į vertikalią padėtį</t>
  </si>
  <si>
    <t>Medis pavojingai pasviręs į linijos pusę</t>
  </si>
  <si>
    <t>Nukirsti medį</t>
  </si>
  <si>
    <t>35 kV oro linijų remonto, techninės priežiūros ir gedimų šalinimo Panevėžio reg., darbų pirkimas</t>
  </si>
  <si>
    <t>m.</t>
  </si>
  <si>
    <t>Neplaninių darbų kainų suma
EUR be PVM
(suma nuo I2 iki I34)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</si>
</sst>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8"/>
      <color rgb="FF000000"/>
      <name val="Arial"/>
      <family val="2"/>
      <charset val="186"/>
    </font>
    <font>
      <sz val="8"/>
      <color theme="1"/>
      <name val="Arial"/>
      <family val="2"/>
      <charset val="186"/>
    </font>
    <font>
      <b/>
      <sz val="10"/>
      <name val="Arial"/>
      <family val="2"/>
      <charset val="186"/>
    </font>
    <font>
      <sz val="10"/>
      <name val="Arial"/>
      <family val="2"/>
      <charset val="186"/>
    </font>
    <font>
      <sz val="10"/>
      <color theme="1"/>
      <name val="Arial"/>
      <family val="2"/>
      <charset val="186"/>
    </font>
    <font>
      <b/>
      <sz val="10"/>
      <color theme="1"/>
      <name val="Arial"/>
      <family val="2"/>
      <charset val="186"/>
    </font>
    <font>
      <b/>
      <sz val="8"/>
      <color theme="1"/>
      <name val="Arial"/>
      <family val="2"/>
      <charset val="186"/>
    </font>
  </fonts>
  <fills count="6">
    <fill>
      <patternFill patternType="none"/>
    </fill>
    <fill>
      <patternFill patternType="gray125"/>
    </fill>
    <fill>
      <patternFill patternType="solid">
        <fgColor theme="0" tint="-0.14999847407452621"/>
        <bgColor indexed="64"/>
      </patternFill>
    </fill>
    <fill>
      <patternFill patternType="solid">
        <fgColor theme="7" tint="0.59999389629810485"/>
        <bgColor indexed="64"/>
      </patternFill>
    </fill>
    <fill>
      <patternFill patternType="solid">
        <fgColor rgb="FF92D050"/>
        <bgColor indexed="64"/>
      </patternFill>
    </fill>
    <fill>
      <patternFill patternType="solid">
        <fgColor rgb="FFFFC0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48">
    <xf numFmtId="0" fontId="0" fillId="0" borderId="0" xfId="0"/>
    <xf numFmtId="0" fontId="1" fillId="2" borderId="1" xfId="0" applyFont="1" applyFill="1" applyBorder="1" applyAlignment="1" applyProtection="1">
      <alignment horizontal="center" vertical="center" wrapText="1"/>
    </xf>
    <xf numFmtId="0" fontId="1" fillId="2" borderId="1" xfId="0" applyNumberFormat="1" applyFont="1" applyFill="1" applyBorder="1" applyAlignment="1" applyProtection="1">
      <alignment horizontal="center" vertical="center" wrapText="1"/>
    </xf>
    <xf numFmtId="0" fontId="2" fillId="0" borderId="0" xfId="0" applyFont="1"/>
    <xf numFmtId="0" fontId="2" fillId="0" borderId="1" xfId="0" applyFont="1" applyBorder="1" applyAlignment="1">
      <alignment horizontal="left" vertical="center" wrapText="1"/>
    </xf>
    <xf numFmtId="0" fontId="2" fillId="0" borderId="1" xfId="0" applyNumberFormat="1" applyFont="1" applyBorder="1" applyAlignment="1">
      <alignment horizontal="center" vertical="center"/>
    </xf>
    <xf numFmtId="0" fontId="2" fillId="0" borderId="0" xfId="0" applyNumberFormat="1" applyFont="1" applyAlignment="1">
      <alignment horizontal="center" vertical="center"/>
    </xf>
    <xf numFmtId="0" fontId="3" fillId="0" borderId="2" xfId="0" applyFont="1" applyBorder="1" applyAlignment="1" applyProtection="1">
      <alignment horizontal="center" vertical="center" wrapText="1"/>
    </xf>
    <xf numFmtId="0" fontId="4" fillId="0" borderId="0" xfId="0" applyFont="1" applyProtection="1"/>
    <xf numFmtId="0" fontId="5" fillId="0" borderId="5" xfId="0" applyFont="1" applyFill="1" applyBorder="1" applyAlignment="1" applyProtection="1">
      <alignment horizontal="left" vertical="center" wrapText="1"/>
    </xf>
    <xf numFmtId="0" fontId="3" fillId="0" borderId="6" xfId="0" applyFont="1" applyFill="1" applyBorder="1" applyAlignment="1" applyProtection="1">
      <alignment horizontal="center" vertical="center" wrapText="1"/>
    </xf>
    <xf numFmtId="0" fontId="5" fillId="4" borderId="7" xfId="0" applyNumberFormat="1" applyFont="1" applyFill="1" applyBorder="1" applyAlignment="1" applyProtection="1">
      <alignment horizontal="right" vertical="center"/>
    </xf>
    <xf numFmtId="4" fontId="4" fillId="0" borderId="0" xfId="0" applyNumberFormat="1" applyFont="1" applyProtection="1"/>
    <xf numFmtId="0" fontId="4" fillId="0" borderId="8" xfId="0" applyFont="1" applyFill="1" applyBorder="1" applyAlignment="1" applyProtection="1">
      <alignment horizontal="left" vertical="center" wrapText="1"/>
    </xf>
    <xf numFmtId="0" fontId="3" fillId="0" borderId="1" xfId="0" applyFont="1" applyFill="1" applyBorder="1" applyAlignment="1" applyProtection="1">
      <alignment horizontal="center" vertical="center" wrapText="1"/>
    </xf>
    <xf numFmtId="0" fontId="5" fillId="5" borderId="9" xfId="0" applyNumberFormat="1" applyFont="1" applyFill="1" applyBorder="1" applyAlignment="1" applyProtection="1">
      <alignment horizontal="right" vertical="center"/>
    </xf>
    <xf numFmtId="0" fontId="5" fillId="0" borderId="9" xfId="0" applyNumberFormat="1" applyFont="1" applyBorder="1" applyProtection="1"/>
    <xf numFmtId="0" fontId="3" fillId="0" borderId="12" xfId="0" applyNumberFormat="1" applyFont="1" applyBorder="1" applyProtection="1"/>
    <xf numFmtId="0" fontId="4" fillId="0" borderId="0" xfId="0" applyNumberFormat="1" applyFont="1" applyProtection="1"/>
    <xf numFmtId="0" fontId="4" fillId="0" borderId="0" xfId="0" applyFont="1" applyAlignment="1" applyProtection="1">
      <alignment vertical="center"/>
    </xf>
    <xf numFmtId="0" fontId="4" fillId="0" borderId="0" xfId="0" applyNumberFormat="1" applyFont="1" applyAlignment="1" applyProtection="1">
      <alignment vertical="center"/>
    </xf>
    <xf numFmtId="0" fontId="5" fillId="0" borderId="0" xfId="0" applyFont="1"/>
    <xf numFmtId="0" fontId="5" fillId="0" borderId="0" xfId="0" applyNumberFormat="1" applyFont="1"/>
    <xf numFmtId="0" fontId="6" fillId="0" borderId="0" xfId="0" applyFont="1"/>
    <xf numFmtId="0" fontId="5" fillId="3" borderId="1" xfId="0" applyFont="1" applyFill="1" applyBorder="1"/>
    <xf numFmtId="0" fontId="7" fillId="2"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NumberFormat="1" applyFont="1" applyFill="1" applyBorder="1" applyAlignment="1">
      <alignment horizontal="center" vertical="center"/>
    </xf>
    <xf numFmtId="0" fontId="2" fillId="0" borderId="0" xfId="0" applyFont="1" applyAlignment="1">
      <alignment horizontal="left" vertical="center" wrapText="1"/>
    </xf>
    <xf numFmtId="0" fontId="2" fillId="0" borderId="0" xfId="0" applyNumberFormat="1" applyFont="1"/>
    <xf numFmtId="0" fontId="7" fillId="2" borderId="1" xfId="0" applyNumberFormat="1" applyFont="1" applyFill="1" applyBorder="1" applyAlignment="1">
      <alignment horizontal="center" vertical="center" wrapText="1"/>
    </xf>
    <xf numFmtId="0" fontId="7" fillId="2" borderId="1" xfId="0" applyNumberFormat="1" applyFont="1" applyFill="1" applyBorder="1" applyAlignment="1">
      <alignment horizontal="center" vertical="center"/>
    </xf>
    <xf numFmtId="0" fontId="2" fillId="3" borderId="1" xfId="0" applyNumberFormat="1" applyFont="1" applyFill="1" applyBorder="1" applyAlignment="1" applyProtection="1">
      <alignment horizontal="center" vertical="center"/>
      <protection locked="0"/>
    </xf>
    <xf numFmtId="0" fontId="2" fillId="0" borderId="0" xfId="0" applyFont="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2" fillId="0" borderId="1" xfId="0" applyNumberFormat="1" applyFont="1" applyBorder="1" applyAlignment="1">
      <alignment horizontal="center" vertical="center" wrapText="1"/>
    </xf>
    <xf numFmtId="0" fontId="2" fillId="0" borderId="1" xfId="0" applyNumberFormat="1" applyFont="1" applyFill="1" applyBorder="1" applyAlignment="1">
      <alignment horizontal="center" vertical="center" wrapText="1"/>
    </xf>
    <xf numFmtId="0" fontId="2" fillId="3" borderId="1" xfId="0" applyNumberFormat="1" applyFont="1" applyFill="1" applyBorder="1" applyAlignment="1" applyProtection="1">
      <alignment horizontal="center" vertical="center" wrapText="1"/>
      <protection locked="0"/>
    </xf>
    <xf numFmtId="0" fontId="2" fillId="0" borderId="1" xfId="0" applyFont="1" applyFill="1" applyBorder="1" applyAlignment="1">
      <alignment horizontal="center" vertical="center"/>
    </xf>
    <xf numFmtId="0" fontId="2" fillId="0" borderId="1" xfId="0" applyFont="1" applyFill="1" applyBorder="1" applyAlignment="1">
      <alignment vertical="center"/>
    </xf>
    <xf numFmtId="0" fontId="3" fillId="0" borderId="3" xfId="0" applyFont="1" applyBorder="1" applyAlignment="1" applyProtection="1">
      <alignment horizontal="center" vertical="center" wrapText="1"/>
    </xf>
    <xf numFmtId="0" fontId="3" fillId="0" borderId="4" xfId="0" applyFont="1" applyBorder="1" applyAlignment="1" applyProtection="1">
      <alignment horizontal="center" vertical="center" wrapText="1"/>
    </xf>
    <xf numFmtId="0" fontId="4" fillId="0" borderId="8" xfId="0" applyFont="1" applyBorder="1" applyAlignment="1" applyProtection="1">
      <alignment horizontal="left" vertical="center" wrapText="1"/>
    </xf>
    <xf numFmtId="0" fontId="4" fillId="0" borderId="1" xfId="0" applyFont="1" applyBorder="1" applyAlignment="1" applyProtection="1">
      <alignment horizontal="left" vertical="center" wrapText="1"/>
    </xf>
    <xf numFmtId="0" fontId="3" fillId="0" borderId="10" xfId="0" applyFont="1" applyBorder="1" applyAlignment="1" applyProtection="1">
      <alignment horizontal="left" vertical="center" wrapText="1"/>
    </xf>
    <xf numFmtId="0" fontId="3" fillId="0" borderId="11" xfId="0" applyFont="1" applyBorder="1" applyAlignment="1" applyProtection="1">
      <alignment horizontal="left" vertical="center" wrapText="1"/>
    </xf>
    <xf numFmtId="0" fontId="4" fillId="0" borderId="0" xfId="0" applyFont="1" applyAlignment="1" applyProtection="1">
      <alignment horizontal="left" vertical="center"/>
    </xf>
  </cellXfs>
  <cellStyles count="1">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6"/>
  <sheetViews>
    <sheetView tabSelected="1" workbookViewId="0">
      <selection activeCell="C5" sqref="C5:C6"/>
    </sheetView>
  </sheetViews>
  <sheetFormatPr defaultRowHeight="15" x14ac:dyDescent="0.25"/>
  <cols>
    <col min="1" max="1" width="51.42578125" customWidth="1"/>
    <col min="2" max="2" width="15.5703125" customWidth="1"/>
    <col min="3" max="3" width="31.7109375" customWidth="1"/>
  </cols>
  <sheetData>
    <row r="1" spans="1:8" ht="35.25" customHeight="1" thickBot="1" x14ac:dyDescent="0.3">
      <c r="A1" s="7" t="s">
        <v>270</v>
      </c>
      <c r="B1" s="41" t="s">
        <v>31</v>
      </c>
      <c r="C1" s="42"/>
      <c r="D1" s="8"/>
      <c r="E1" s="8"/>
      <c r="F1" s="8"/>
      <c r="G1" s="8"/>
      <c r="H1" s="8"/>
    </row>
    <row r="2" spans="1:8" x14ac:dyDescent="0.25">
      <c r="A2" s="9" t="s">
        <v>38</v>
      </c>
      <c r="B2" s="10" t="s">
        <v>32</v>
      </c>
      <c r="C2" s="11">
        <f>'PLANINIAI DARBAI'!O1</f>
        <v>40112.67</v>
      </c>
      <c r="D2" s="12"/>
      <c r="E2" s="8"/>
      <c r="F2" s="8"/>
      <c r="G2" s="8"/>
      <c r="H2" s="8"/>
    </row>
    <row r="3" spans="1:8" x14ac:dyDescent="0.25">
      <c r="A3" s="13" t="s">
        <v>39</v>
      </c>
      <c r="B3" s="14" t="s">
        <v>33</v>
      </c>
      <c r="C3" s="15">
        <f>'NEPLANINIAI DARBAI'!L1</f>
        <v>27319.81</v>
      </c>
      <c r="D3" s="8"/>
      <c r="E3" s="8"/>
      <c r="F3" s="8"/>
      <c r="G3" s="8"/>
      <c r="H3" s="8"/>
    </row>
    <row r="4" spans="1:8" x14ac:dyDescent="0.25">
      <c r="A4" s="43" t="s">
        <v>180</v>
      </c>
      <c r="B4" s="44"/>
      <c r="C4" s="16">
        <f>ROUND((C2*0.7+C3*0.3),2)</f>
        <v>36274.81</v>
      </c>
      <c r="D4" s="8"/>
      <c r="E4" s="8"/>
      <c r="F4" s="8"/>
      <c r="G4" s="8"/>
      <c r="H4" s="8"/>
    </row>
    <row r="5" spans="1:8" x14ac:dyDescent="0.25">
      <c r="A5" s="43" t="s">
        <v>34</v>
      </c>
      <c r="B5" s="44"/>
      <c r="C5" s="16">
        <f>ROUND((C4*0.21),2)</f>
        <v>7617.71</v>
      </c>
      <c r="D5" s="8"/>
      <c r="E5" s="8"/>
      <c r="F5" s="8"/>
      <c r="G5" s="8"/>
      <c r="H5" s="8"/>
    </row>
    <row r="6" spans="1:8" ht="15.75" thickBot="1" x14ac:dyDescent="0.3">
      <c r="A6" s="45" t="s">
        <v>35</v>
      </c>
      <c r="B6" s="46"/>
      <c r="C6" s="17">
        <f>ROUND((C4+C5),2)</f>
        <v>43892.52</v>
      </c>
      <c r="D6" s="8"/>
      <c r="E6" s="8"/>
      <c r="F6" s="8"/>
      <c r="G6" s="8"/>
      <c r="H6" s="8"/>
    </row>
    <row r="7" spans="1:8" x14ac:dyDescent="0.25">
      <c r="A7" s="8"/>
      <c r="B7" s="8"/>
      <c r="C7" s="18"/>
      <c r="D7" s="8"/>
      <c r="E7" s="8"/>
      <c r="F7" s="8"/>
      <c r="G7" s="8"/>
      <c r="H7" s="8"/>
    </row>
    <row r="8" spans="1:8" x14ac:dyDescent="0.25">
      <c r="A8" s="19" t="s">
        <v>43</v>
      </c>
      <c r="B8" s="19"/>
      <c r="C8" s="20"/>
      <c r="D8" s="19"/>
      <c r="E8" s="19"/>
      <c r="F8" s="19"/>
      <c r="G8" s="19"/>
      <c r="H8" s="19"/>
    </row>
    <row r="9" spans="1:8" x14ac:dyDescent="0.25">
      <c r="A9" s="47"/>
      <c r="B9" s="47"/>
      <c r="C9" s="47"/>
      <c r="D9" s="47"/>
      <c r="E9" s="47"/>
      <c r="F9" s="47"/>
      <c r="G9" s="47"/>
      <c r="H9" s="47"/>
    </row>
    <row r="10" spans="1:8" x14ac:dyDescent="0.25">
      <c r="A10" s="19" t="s">
        <v>179</v>
      </c>
      <c r="B10" s="19"/>
      <c r="C10" s="20"/>
      <c r="D10" s="19"/>
      <c r="E10" s="19"/>
      <c r="F10" s="19"/>
      <c r="G10" s="19"/>
      <c r="H10" s="19"/>
    </row>
    <row r="11" spans="1:8" x14ac:dyDescent="0.25">
      <c r="A11" s="8"/>
      <c r="B11" s="8"/>
      <c r="C11" s="18"/>
      <c r="D11" s="8"/>
      <c r="E11" s="8"/>
      <c r="F11" s="8"/>
      <c r="G11" s="8"/>
      <c r="H11" s="8"/>
    </row>
    <row r="12" spans="1:8" x14ac:dyDescent="0.25">
      <c r="A12" s="21"/>
      <c r="B12" s="21"/>
      <c r="C12" s="22"/>
      <c r="D12" s="21"/>
      <c r="E12" s="21"/>
      <c r="F12" s="21"/>
      <c r="G12" s="21"/>
      <c r="H12" s="21"/>
    </row>
    <row r="13" spans="1:8" x14ac:dyDescent="0.25">
      <c r="A13" s="23" t="s">
        <v>36</v>
      </c>
      <c r="B13" s="21"/>
      <c r="C13" s="22"/>
      <c r="D13" s="21"/>
      <c r="E13" s="21"/>
      <c r="F13" s="21"/>
      <c r="G13" s="21"/>
      <c r="H13" s="21"/>
    </row>
    <row r="14" spans="1:8" x14ac:dyDescent="0.25">
      <c r="A14" s="21" t="s">
        <v>37</v>
      </c>
      <c r="B14" s="24"/>
      <c r="C14" s="22"/>
      <c r="D14" s="21"/>
      <c r="E14" s="21"/>
      <c r="F14" s="21"/>
      <c r="G14" s="21"/>
      <c r="H14" s="21"/>
    </row>
    <row r="15" spans="1:8" x14ac:dyDescent="0.25">
      <c r="A15" s="21" t="s">
        <v>41</v>
      </c>
      <c r="B15" s="21"/>
      <c r="C15" s="22"/>
      <c r="D15" s="21"/>
      <c r="E15" s="21"/>
      <c r="F15" s="21"/>
      <c r="G15" s="21"/>
      <c r="H15" s="21"/>
    </row>
    <row r="16" spans="1:8" x14ac:dyDescent="0.25">
      <c r="A16" s="21" t="s">
        <v>40</v>
      </c>
      <c r="B16" s="21"/>
      <c r="C16" s="22"/>
      <c r="D16" s="21"/>
      <c r="E16" s="21"/>
      <c r="F16" s="21"/>
      <c r="G16" s="21"/>
      <c r="H16" s="21"/>
    </row>
  </sheetData>
  <sheetProtection algorithmName="SHA-512" hashValue="EllwCfDRI5ksIP3b5LR4y6eV4TjJS7nnhfUR3n1mXhhgLVgHA62XHvdK+vaB42aVca4uBtKVE6pHVzd3LZrxNw==" saltValue="ADyv0dMIEkmkKchZKiNhfw==" spinCount="100000" sheet="1" objects="1" scenarios="1"/>
  <mergeCells count="5">
    <mergeCell ref="B1:C1"/>
    <mergeCell ref="A4:B4"/>
    <mergeCell ref="A5:B5"/>
    <mergeCell ref="A6:B6"/>
    <mergeCell ref="A9:H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O99"/>
  <sheetViews>
    <sheetView workbookViewId="0">
      <selection activeCell="I2" sqref="I2:I99"/>
    </sheetView>
  </sheetViews>
  <sheetFormatPr defaultRowHeight="11.25" x14ac:dyDescent="0.2"/>
  <cols>
    <col min="1" max="1" width="14.42578125" style="28" customWidth="1"/>
    <col min="2" max="2" width="49.42578125" style="28" customWidth="1"/>
    <col min="3" max="3" width="20" style="28" customWidth="1"/>
    <col min="4" max="4" width="15.85546875" style="28" customWidth="1"/>
    <col min="5" max="5" width="20.5703125" style="28" customWidth="1"/>
    <col min="6" max="6" width="24.140625" style="28" customWidth="1"/>
    <col min="7" max="8" width="9.140625" style="6"/>
    <col min="9" max="9" width="12.85546875" style="6" customWidth="1"/>
    <col min="10" max="10" width="12.5703125" style="6" customWidth="1"/>
    <col min="11" max="11" width="13.140625" style="6" customWidth="1"/>
    <col min="12" max="12" width="12.85546875" style="6" customWidth="1"/>
    <col min="13" max="13" width="9.140625" style="29"/>
    <col min="14" max="14" width="22.85546875" style="29" customWidth="1"/>
    <col min="15" max="15" width="18.42578125" style="29" customWidth="1"/>
    <col min="16" max="16384" width="9.140625" style="3"/>
  </cols>
  <sheetData>
    <row r="1" spans="1:15" ht="45" x14ac:dyDescent="0.2">
      <c r="A1" s="1" t="s">
        <v>0</v>
      </c>
      <c r="B1" s="1" t="s">
        <v>1</v>
      </c>
      <c r="C1" s="1" t="s">
        <v>2</v>
      </c>
      <c r="D1" s="1" t="s">
        <v>3</v>
      </c>
      <c r="E1" s="1" t="s">
        <v>4</v>
      </c>
      <c r="F1" s="1" t="s">
        <v>5</v>
      </c>
      <c r="G1" s="2" t="s">
        <v>6</v>
      </c>
      <c r="H1" s="2" t="s">
        <v>7</v>
      </c>
      <c r="I1" s="2" t="s">
        <v>8</v>
      </c>
      <c r="J1" s="2" t="s">
        <v>42</v>
      </c>
      <c r="K1" s="2" t="s">
        <v>9</v>
      </c>
      <c r="L1" s="2" t="s">
        <v>10</v>
      </c>
      <c r="N1" s="30" t="s">
        <v>178</v>
      </c>
      <c r="O1" s="31">
        <f>ROUND((SUM(J2:J99)),2)</f>
        <v>40112.67</v>
      </c>
    </row>
    <row r="2" spans="1:15" ht="101.25" x14ac:dyDescent="0.2">
      <c r="A2" s="4" t="s">
        <v>69</v>
      </c>
      <c r="B2" s="4" t="s">
        <v>70</v>
      </c>
      <c r="C2" s="4" t="s">
        <v>12</v>
      </c>
      <c r="D2" s="4" t="s">
        <v>13</v>
      </c>
      <c r="E2" s="4" t="s">
        <v>157</v>
      </c>
      <c r="F2" s="4" t="s">
        <v>147</v>
      </c>
      <c r="G2" s="5" t="s">
        <v>29</v>
      </c>
      <c r="H2" s="5">
        <v>94</v>
      </c>
      <c r="I2" s="32">
        <v>6.93</v>
      </c>
      <c r="J2" s="5">
        <f>ROUND((H2*I2),2)</f>
        <v>651.41999999999996</v>
      </c>
      <c r="K2" s="5">
        <v>11</v>
      </c>
      <c r="L2" s="5">
        <f>ROUND((H2*K2),2)</f>
        <v>1034</v>
      </c>
    </row>
    <row r="3" spans="1:15" ht="33.75" x14ac:dyDescent="0.2">
      <c r="A3" s="4" t="s">
        <v>69</v>
      </c>
      <c r="B3" s="4" t="s">
        <v>71</v>
      </c>
      <c r="C3" s="4" t="s">
        <v>72</v>
      </c>
      <c r="D3" s="4" t="s">
        <v>73</v>
      </c>
      <c r="E3" s="4" t="s">
        <v>158</v>
      </c>
      <c r="F3" s="4" t="s">
        <v>148</v>
      </c>
      <c r="G3" s="5" t="s">
        <v>29</v>
      </c>
      <c r="H3" s="27">
        <v>15</v>
      </c>
      <c r="I3" s="32">
        <v>6.55</v>
      </c>
      <c r="J3" s="5">
        <f t="shared" ref="J3:J66" si="0">ROUND((H3*I3),2)</f>
        <v>98.25</v>
      </c>
      <c r="K3" s="5">
        <v>10.4</v>
      </c>
      <c r="L3" s="5">
        <f t="shared" ref="L3:L66" si="1">ROUND((H3*K3),2)</f>
        <v>156</v>
      </c>
    </row>
    <row r="4" spans="1:15" ht="56.25" x14ac:dyDescent="0.2">
      <c r="A4" s="4" t="s">
        <v>74</v>
      </c>
      <c r="B4" s="4" t="s">
        <v>75</v>
      </c>
      <c r="C4" s="4" t="s">
        <v>12</v>
      </c>
      <c r="D4" s="4" t="s">
        <v>13</v>
      </c>
      <c r="E4" s="4" t="s">
        <v>159</v>
      </c>
      <c r="F4" s="4" t="s">
        <v>24</v>
      </c>
      <c r="G4" s="5" t="s">
        <v>29</v>
      </c>
      <c r="H4" s="5">
        <v>57</v>
      </c>
      <c r="I4" s="32">
        <v>9.6999999999999993</v>
      </c>
      <c r="J4" s="5">
        <f t="shared" si="0"/>
        <v>552.9</v>
      </c>
      <c r="K4" s="5">
        <v>15.4</v>
      </c>
      <c r="L4" s="5">
        <f t="shared" si="1"/>
        <v>877.8</v>
      </c>
    </row>
    <row r="5" spans="1:15" ht="45" x14ac:dyDescent="0.2">
      <c r="A5" s="4" t="s">
        <v>74</v>
      </c>
      <c r="B5" s="4" t="s">
        <v>76</v>
      </c>
      <c r="C5" s="4" t="s">
        <v>17</v>
      </c>
      <c r="D5" s="4" t="s">
        <v>11</v>
      </c>
      <c r="E5" s="4"/>
      <c r="F5" s="4" t="s">
        <v>149</v>
      </c>
      <c r="G5" s="5" t="s">
        <v>29</v>
      </c>
      <c r="H5" s="5">
        <v>12</v>
      </c>
      <c r="I5" s="32">
        <v>10.08</v>
      </c>
      <c r="J5" s="5">
        <f t="shared" si="0"/>
        <v>120.96</v>
      </c>
      <c r="K5" s="5">
        <v>16</v>
      </c>
      <c r="L5" s="5">
        <f t="shared" si="1"/>
        <v>192</v>
      </c>
    </row>
    <row r="6" spans="1:15" ht="22.5" x14ac:dyDescent="0.2">
      <c r="A6" s="4" t="s">
        <v>74</v>
      </c>
      <c r="B6" s="4" t="s">
        <v>77</v>
      </c>
      <c r="C6" s="4" t="s">
        <v>14</v>
      </c>
      <c r="D6" s="4" t="s">
        <v>11</v>
      </c>
      <c r="E6" s="4"/>
      <c r="F6" s="4" t="s">
        <v>150</v>
      </c>
      <c r="G6" s="5" t="s">
        <v>29</v>
      </c>
      <c r="H6" s="5">
        <v>2</v>
      </c>
      <c r="I6" s="32">
        <v>33.39</v>
      </c>
      <c r="J6" s="5">
        <f>ROUND((H6*I6),2)</f>
        <v>66.78</v>
      </c>
      <c r="K6" s="5">
        <v>53</v>
      </c>
      <c r="L6" s="5">
        <f>ROUND((H6*K6),2)</f>
        <v>106</v>
      </c>
    </row>
    <row r="7" spans="1:15" ht="22.5" x14ac:dyDescent="0.2">
      <c r="A7" s="4" t="s">
        <v>74</v>
      </c>
      <c r="B7" s="4" t="s">
        <v>78</v>
      </c>
      <c r="C7" s="4" t="s">
        <v>47</v>
      </c>
      <c r="D7" s="4" t="s">
        <v>11</v>
      </c>
      <c r="E7" s="4"/>
      <c r="F7" s="4" t="s">
        <v>151</v>
      </c>
      <c r="G7" s="5" t="s">
        <v>29</v>
      </c>
      <c r="H7" s="5">
        <v>18</v>
      </c>
      <c r="I7" s="32">
        <v>25.55</v>
      </c>
      <c r="J7" s="5">
        <f t="shared" si="0"/>
        <v>459.9</v>
      </c>
      <c r="K7" s="5">
        <v>40.56</v>
      </c>
      <c r="L7" s="5">
        <f t="shared" si="1"/>
        <v>730.08</v>
      </c>
    </row>
    <row r="8" spans="1:15" x14ac:dyDescent="0.2">
      <c r="A8" s="4" t="s">
        <v>74</v>
      </c>
      <c r="B8" s="4" t="s">
        <v>79</v>
      </c>
      <c r="C8" s="4" t="s">
        <v>17</v>
      </c>
      <c r="D8" s="4" t="s">
        <v>18</v>
      </c>
      <c r="E8" s="4" t="s">
        <v>160</v>
      </c>
      <c r="F8" s="4" t="s">
        <v>26</v>
      </c>
      <c r="G8" s="5" t="s">
        <v>30</v>
      </c>
      <c r="H8" s="5">
        <v>47</v>
      </c>
      <c r="I8" s="32">
        <v>25.2</v>
      </c>
      <c r="J8" s="5">
        <f t="shared" si="0"/>
        <v>1184.4000000000001</v>
      </c>
      <c r="K8" s="5">
        <v>40</v>
      </c>
      <c r="L8" s="5">
        <f t="shared" si="1"/>
        <v>1880</v>
      </c>
    </row>
    <row r="9" spans="1:15" x14ac:dyDescent="0.2">
      <c r="A9" s="4" t="s">
        <v>74</v>
      </c>
      <c r="B9" s="4" t="s">
        <v>80</v>
      </c>
      <c r="C9" s="4" t="s">
        <v>19</v>
      </c>
      <c r="D9" s="4" t="s">
        <v>20</v>
      </c>
      <c r="E9" s="4"/>
      <c r="F9" s="4" t="s">
        <v>27</v>
      </c>
      <c r="G9" s="5" t="s">
        <v>29</v>
      </c>
      <c r="H9" s="5">
        <v>19</v>
      </c>
      <c r="I9" s="32">
        <v>63</v>
      </c>
      <c r="J9" s="5">
        <f t="shared" si="0"/>
        <v>1197</v>
      </c>
      <c r="K9" s="5">
        <v>100</v>
      </c>
      <c r="L9" s="5">
        <f t="shared" si="1"/>
        <v>1900</v>
      </c>
    </row>
    <row r="10" spans="1:15" x14ac:dyDescent="0.2">
      <c r="A10" s="4" t="s">
        <v>74</v>
      </c>
      <c r="B10" s="4" t="s">
        <v>81</v>
      </c>
      <c r="C10" s="4" t="s">
        <v>46</v>
      </c>
      <c r="D10" s="4" t="s">
        <v>11</v>
      </c>
      <c r="E10" s="4"/>
      <c r="F10" s="4" t="s">
        <v>149</v>
      </c>
      <c r="G10" s="5" t="s">
        <v>29</v>
      </c>
      <c r="H10" s="5">
        <v>8</v>
      </c>
      <c r="I10" s="32">
        <v>10.08</v>
      </c>
      <c r="J10" s="5">
        <f t="shared" si="0"/>
        <v>80.64</v>
      </c>
      <c r="K10" s="5">
        <v>16</v>
      </c>
      <c r="L10" s="5">
        <f t="shared" si="1"/>
        <v>128</v>
      </c>
    </row>
    <row r="11" spans="1:15" ht="22.5" x14ac:dyDescent="0.2">
      <c r="A11" s="4" t="s">
        <v>74</v>
      </c>
      <c r="B11" s="4" t="s">
        <v>82</v>
      </c>
      <c r="C11" s="4" t="s">
        <v>15</v>
      </c>
      <c r="D11" s="4" t="s">
        <v>16</v>
      </c>
      <c r="E11" s="4"/>
      <c r="F11" s="4" t="s">
        <v>25</v>
      </c>
      <c r="G11" s="5" t="s">
        <v>29</v>
      </c>
      <c r="H11" s="5">
        <v>27</v>
      </c>
      <c r="I11" s="32">
        <v>24.26</v>
      </c>
      <c r="J11" s="5">
        <f t="shared" si="0"/>
        <v>655.02</v>
      </c>
      <c r="K11" s="5">
        <v>38.5</v>
      </c>
      <c r="L11" s="5">
        <f t="shared" si="1"/>
        <v>1039.5</v>
      </c>
    </row>
    <row r="12" spans="1:15" ht="22.5" x14ac:dyDescent="0.2">
      <c r="A12" s="4" t="s">
        <v>74</v>
      </c>
      <c r="B12" s="4" t="s">
        <v>83</v>
      </c>
      <c r="C12" s="4" t="s">
        <v>84</v>
      </c>
      <c r="D12" s="4" t="s">
        <v>48</v>
      </c>
      <c r="E12" s="4"/>
      <c r="F12" s="4" t="s">
        <v>52</v>
      </c>
      <c r="G12" s="5" t="s">
        <v>29</v>
      </c>
      <c r="H12" s="5">
        <v>4</v>
      </c>
      <c r="I12" s="32">
        <v>69.38</v>
      </c>
      <c r="J12" s="5">
        <f t="shared" si="0"/>
        <v>277.52</v>
      </c>
      <c r="K12" s="5">
        <v>110.12</v>
      </c>
      <c r="L12" s="5">
        <f t="shared" si="1"/>
        <v>440.48</v>
      </c>
    </row>
    <row r="13" spans="1:15" x14ac:dyDescent="0.2">
      <c r="A13" s="26" t="s">
        <v>74</v>
      </c>
      <c r="B13" s="26" t="s">
        <v>83</v>
      </c>
      <c r="C13" s="26" t="s">
        <v>84</v>
      </c>
      <c r="D13" s="26" t="s">
        <v>11</v>
      </c>
      <c r="E13" s="26"/>
      <c r="F13" s="26" t="s">
        <v>149</v>
      </c>
      <c r="G13" s="27" t="s">
        <v>29</v>
      </c>
      <c r="H13" s="27">
        <v>1</v>
      </c>
      <c r="I13" s="32">
        <v>10.08</v>
      </c>
      <c r="J13" s="5">
        <f t="shared" si="0"/>
        <v>10.08</v>
      </c>
      <c r="K13" s="27">
        <v>16</v>
      </c>
      <c r="L13" s="5">
        <f t="shared" si="1"/>
        <v>16</v>
      </c>
    </row>
    <row r="14" spans="1:15" ht="33.75" x14ac:dyDescent="0.2">
      <c r="A14" s="4" t="s">
        <v>74</v>
      </c>
      <c r="B14" s="4" t="s">
        <v>83</v>
      </c>
      <c r="C14" s="4" t="s">
        <v>84</v>
      </c>
      <c r="D14" s="4" t="s">
        <v>44</v>
      </c>
      <c r="E14" s="4"/>
      <c r="F14" s="4" t="s">
        <v>49</v>
      </c>
      <c r="G14" s="5" t="s">
        <v>53</v>
      </c>
      <c r="H14" s="5">
        <v>20</v>
      </c>
      <c r="I14" s="32">
        <v>11.78</v>
      </c>
      <c r="J14" s="5">
        <f t="shared" si="0"/>
        <v>235.6</v>
      </c>
      <c r="K14" s="5">
        <v>18.7</v>
      </c>
      <c r="L14" s="5">
        <f t="shared" si="1"/>
        <v>374</v>
      </c>
    </row>
    <row r="15" spans="1:15" ht="22.5" x14ac:dyDescent="0.2">
      <c r="A15" s="4" t="s">
        <v>74</v>
      </c>
      <c r="B15" s="4" t="s">
        <v>85</v>
      </c>
      <c r="C15" s="4" t="s">
        <v>14</v>
      </c>
      <c r="D15" s="4" t="s">
        <v>45</v>
      </c>
      <c r="E15" s="4"/>
      <c r="F15" s="4" t="s">
        <v>64</v>
      </c>
      <c r="G15" s="5" t="s">
        <v>29</v>
      </c>
      <c r="H15" s="5">
        <v>19</v>
      </c>
      <c r="I15" s="32">
        <v>22.68</v>
      </c>
      <c r="J15" s="5">
        <f t="shared" si="0"/>
        <v>430.92</v>
      </c>
      <c r="K15" s="5">
        <v>36</v>
      </c>
      <c r="L15" s="5">
        <f t="shared" si="1"/>
        <v>684</v>
      </c>
    </row>
    <row r="16" spans="1:15" ht="22.5" x14ac:dyDescent="0.2">
      <c r="A16" s="4" t="s">
        <v>74</v>
      </c>
      <c r="B16" s="4" t="s">
        <v>85</v>
      </c>
      <c r="C16" s="4" t="s">
        <v>14</v>
      </c>
      <c r="D16" s="4" t="s">
        <v>45</v>
      </c>
      <c r="E16" s="4"/>
      <c r="F16" s="4" t="s">
        <v>152</v>
      </c>
      <c r="G16" s="5" t="s">
        <v>29</v>
      </c>
      <c r="H16" s="5">
        <v>32</v>
      </c>
      <c r="I16" s="32">
        <v>34.65</v>
      </c>
      <c r="J16" s="5">
        <f t="shared" si="0"/>
        <v>1108.8</v>
      </c>
      <c r="K16" s="5">
        <v>55</v>
      </c>
      <c r="L16" s="5">
        <f t="shared" si="1"/>
        <v>1760</v>
      </c>
    </row>
    <row r="17" spans="1:12" ht="22.5" x14ac:dyDescent="0.2">
      <c r="A17" s="4" t="s">
        <v>74</v>
      </c>
      <c r="B17" s="4" t="s">
        <v>85</v>
      </c>
      <c r="C17" s="4" t="s">
        <v>14</v>
      </c>
      <c r="D17" s="4" t="s">
        <v>45</v>
      </c>
      <c r="E17" s="4"/>
      <c r="F17" s="4" t="s">
        <v>51</v>
      </c>
      <c r="G17" s="5" t="s">
        <v>29</v>
      </c>
      <c r="H17" s="5">
        <v>19</v>
      </c>
      <c r="I17" s="32">
        <v>12.6</v>
      </c>
      <c r="J17" s="5">
        <f t="shared" si="0"/>
        <v>239.4</v>
      </c>
      <c r="K17" s="5">
        <v>20</v>
      </c>
      <c r="L17" s="5">
        <f t="shared" si="1"/>
        <v>380</v>
      </c>
    </row>
    <row r="18" spans="1:12" ht="22.5" x14ac:dyDescent="0.2">
      <c r="A18" s="4" t="s">
        <v>74</v>
      </c>
      <c r="B18" s="4" t="s">
        <v>85</v>
      </c>
      <c r="C18" s="4" t="s">
        <v>14</v>
      </c>
      <c r="D18" s="4" t="s">
        <v>45</v>
      </c>
      <c r="E18" s="4"/>
      <c r="F18" s="4" t="s">
        <v>153</v>
      </c>
      <c r="G18" s="5" t="s">
        <v>29</v>
      </c>
      <c r="H18" s="5">
        <v>32</v>
      </c>
      <c r="I18" s="32">
        <v>18.899999999999999</v>
      </c>
      <c r="J18" s="5">
        <f t="shared" si="0"/>
        <v>604.79999999999995</v>
      </c>
      <c r="K18" s="5">
        <v>30</v>
      </c>
      <c r="L18" s="5">
        <f t="shared" si="1"/>
        <v>960</v>
      </c>
    </row>
    <row r="19" spans="1:12" ht="33.75" x14ac:dyDescent="0.2">
      <c r="A19" s="4" t="s">
        <v>74</v>
      </c>
      <c r="B19" s="4" t="s">
        <v>86</v>
      </c>
      <c r="C19" s="4" t="s">
        <v>14</v>
      </c>
      <c r="D19" s="4" t="s">
        <v>54</v>
      </c>
      <c r="E19" s="4"/>
      <c r="F19" s="4" t="s">
        <v>62</v>
      </c>
      <c r="G19" s="5" t="s">
        <v>29</v>
      </c>
      <c r="H19" s="5">
        <v>20</v>
      </c>
      <c r="I19" s="32">
        <v>5.99</v>
      </c>
      <c r="J19" s="5">
        <f t="shared" si="0"/>
        <v>119.8</v>
      </c>
      <c r="K19" s="5">
        <v>9.5</v>
      </c>
      <c r="L19" s="5">
        <f t="shared" si="1"/>
        <v>190</v>
      </c>
    </row>
    <row r="20" spans="1:12" ht="22.5" x14ac:dyDescent="0.2">
      <c r="A20" s="4" t="s">
        <v>74</v>
      </c>
      <c r="B20" s="4" t="s">
        <v>87</v>
      </c>
      <c r="C20" s="4" t="s">
        <v>47</v>
      </c>
      <c r="D20" s="4" t="s">
        <v>88</v>
      </c>
      <c r="E20" s="4" t="s">
        <v>161</v>
      </c>
      <c r="F20" s="4" t="s">
        <v>154</v>
      </c>
      <c r="G20" s="5" t="s">
        <v>29</v>
      </c>
      <c r="H20" s="5">
        <v>9</v>
      </c>
      <c r="I20" s="32">
        <v>5.67</v>
      </c>
      <c r="J20" s="5">
        <f t="shared" si="0"/>
        <v>51.03</v>
      </c>
      <c r="K20" s="5">
        <v>9</v>
      </c>
      <c r="L20" s="5">
        <f t="shared" si="1"/>
        <v>81</v>
      </c>
    </row>
    <row r="21" spans="1:12" x14ac:dyDescent="0.2">
      <c r="A21" s="4" t="s">
        <v>74</v>
      </c>
      <c r="B21" s="4" t="s">
        <v>89</v>
      </c>
      <c r="C21" s="4" t="s">
        <v>55</v>
      </c>
      <c r="D21" s="4" t="s">
        <v>11</v>
      </c>
      <c r="E21" s="4"/>
      <c r="F21" s="4" t="s">
        <v>65</v>
      </c>
      <c r="G21" s="5" t="s">
        <v>29</v>
      </c>
      <c r="H21" s="5">
        <v>3</v>
      </c>
      <c r="I21" s="32">
        <v>17.64</v>
      </c>
      <c r="J21" s="5">
        <f t="shared" si="0"/>
        <v>52.92</v>
      </c>
      <c r="K21" s="5">
        <v>28</v>
      </c>
      <c r="L21" s="5">
        <f t="shared" si="1"/>
        <v>84</v>
      </c>
    </row>
    <row r="22" spans="1:12" ht="22.5" x14ac:dyDescent="0.2">
      <c r="A22" s="4" t="s">
        <v>74</v>
      </c>
      <c r="B22" s="4" t="s">
        <v>90</v>
      </c>
      <c r="C22" s="4" t="s">
        <v>56</v>
      </c>
      <c r="D22" s="4" t="s">
        <v>57</v>
      </c>
      <c r="E22" s="4" t="s">
        <v>162</v>
      </c>
      <c r="F22" s="4" t="s">
        <v>66</v>
      </c>
      <c r="G22" s="5" t="s">
        <v>29</v>
      </c>
      <c r="H22" s="5">
        <v>4</v>
      </c>
      <c r="I22" s="32">
        <v>132.30000000000001</v>
      </c>
      <c r="J22" s="5">
        <f t="shared" si="0"/>
        <v>529.20000000000005</v>
      </c>
      <c r="K22" s="5">
        <v>210</v>
      </c>
      <c r="L22" s="5">
        <f t="shared" si="1"/>
        <v>840</v>
      </c>
    </row>
    <row r="23" spans="1:12" ht="22.5" x14ac:dyDescent="0.2">
      <c r="A23" s="4" t="s">
        <v>74</v>
      </c>
      <c r="B23" s="4" t="s">
        <v>91</v>
      </c>
      <c r="C23" s="4" t="s">
        <v>14</v>
      </c>
      <c r="D23" s="4" t="s">
        <v>59</v>
      </c>
      <c r="E23" s="4"/>
      <c r="F23" s="4" t="s">
        <v>68</v>
      </c>
      <c r="G23" s="5" t="s">
        <v>29</v>
      </c>
      <c r="H23" s="5">
        <v>1</v>
      </c>
      <c r="I23" s="32">
        <v>31.5</v>
      </c>
      <c r="J23" s="5">
        <f t="shared" si="0"/>
        <v>31.5</v>
      </c>
      <c r="K23" s="5">
        <v>50</v>
      </c>
      <c r="L23" s="5">
        <f t="shared" si="1"/>
        <v>50</v>
      </c>
    </row>
    <row r="24" spans="1:12" ht="22.5" x14ac:dyDescent="0.2">
      <c r="A24" s="4" t="s">
        <v>74</v>
      </c>
      <c r="B24" s="4" t="s">
        <v>92</v>
      </c>
      <c r="C24" s="4" t="s">
        <v>23</v>
      </c>
      <c r="D24" s="4" t="s">
        <v>48</v>
      </c>
      <c r="E24" s="4"/>
      <c r="F24" s="4" t="s">
        <v>52</v>
      </c>
      <c r="G24" s="5" t="s">
        <v>29</v>
      </c>
      <c r="H24" s="5">
        <v>8</v>
      </c>
      <c r="I24" s="32">
        <v>1</v>
      </c>
      <c r="J24" s="5">
        <f t="shared" si="0"/>
        <v>8</v>
      </c>
      <c r="K24" s="5">
        <v>110.12</v>
      </c>
      <c r="L24" s="5">
        <f t="shared" si="1"/>
        <v>880.96</v>
      </c>
    </row>
    <row r="25" spans="1:12" x14ac:dyDescent="0.2">
      <c r="A25" s="4" t="s">
        <v>74</v>
      </c>
      <c r="B25" s="4" t="s">
        <v>92</v>
      </c>
      <c r="C25" s="4" t="s">
        <v>23</v>
      </c>
      <c r="D25" s="4" t="s">
        <v>11</v>
      </c>
      <c r="E25" s="4"/>
      <c r="F25" s="4" t="s">
        <v>149</v>
      </c>
      <c r="G25" s="5" t="s">
        <v>29</v>
      </c>
      <c r="H25" s="5">
        <v>2</v>
      </c>
      <c r="I25" s="32">
        <v>1</v>
      </c>
      <c r="J25" s="5">
        <f t="shared" si="0"/>
        <v>2</v>
      </c>
      <c r="K25" s="5">
        <v>16</v>
      </c>
      <c r="L25" s="5">
        <f t="shared" si="1"/>
        <v>32</v>
      </c>
    </row>
    <row r="26" spans="1:12" ht="33.75" x14ac:dyDescent="0.2">
      <c r="A26" s="4" t="s">
        <v>74</v>
      </c>
      <c r="B26" s="4" t="s">
        <v>92</v>
      </c>
      <c r="C26" s="4" t="s">
        <v>23</v>
      </c>
      <c r="D26" s="4" t="s">
        <v>44</v>
      </c>
      <c r="E26" s="4"/>
      <c r="F26" s="4" t="s">
        <v>49</v>
      </c>
      <c r="G26" s="5" t="s">
        <v>53</v>
      </c>
      <c r="H26" s="5">
        <v>40</v>
      </c>
      <c r="I26" s="32">
        <v>1</v>
      </c>
      <c r="J26" s="5">
        <f t="shared" si="0"/>
        <v>40</v>
      </c>
      <c r="K26" s="5">
        <v>18.7</v>
      </c>
      <c r="L26" s="5">
        <f t="shared" si="1"/>
        <v>748</v>
      </c>
    </row>
    <row r="27" spans="1:12" ht="33.75" x14ac:dyDescent="0.2">
      <c r="A27" s="4" t="s">
        <v>93</v>
      </c>
      <c r="B27" s="4" t="s">
        <v>94</v>
      </c>
      <c r="C27" s="4" t="s">
        <v>12</v>
      </c>
      <c r="D27" s="4" t="s">
        <v>13</v>
      </c>
      <c r="E27" s="4" t="s">
        <v>163</v>
      </c>
      <c r="F27" s="4" t="s">
        <v>24</v>
      </c>
      <c r="G27" s="5" t="s">
        <v>29</v>
      </c>
      <c r="H27" s="5">
        <v>59</v>
      </c>
      <c r="I27" s="32">
        <v>9.6999999999999993</v>
      </c>
      <c r="J27" s="5">
        <f t="shared" si="0"/>
        <v>572.29999999999995</v>
      </c>
      <c r="K27" s="5">
        <v>15.4</v>
      </c>
      <c r="L27" s="5">
        <f t="shared" si="1"/>
        <v>908.6</v>
      </c>
    </row>
    <row r="28" spans="1:12" ht="22.5" x14ac:dyDescent="0.2">
      <c r="A28" s="4" t="s">
        <v>95</v>
      </c>
      <c r="B28" s="4" t="s">
        <v>96</v>
      </c>
      <c r="C28" s="4" t="s">
        <v>14</v>
      </c>
      <c r="D28" s="4" t="s">
        <v>45</v>
      </c>
      <c r="E28" s="4" t="s">
        <v>164</v>
      </c>
      <c r="F28" s="4" t="s">
        <v>64</v>
      </c>
      <c r="G28" s="5" t="s">
        <v>29</v>
      </c>
      <c r="H28" s="5">
        <v>2</v>
      </c>
      <c r="I28" s="32">
        <v>22.68</v>
      </c>
      <c r="J28" s="5">
        <f t="shared" si="0"/>
        <v>45.36</v>
      </c>
      <c r="K28" s="5">
        <v>36</v>
      </c>
      <c r="L28" s="5">
        <f t="shared" si="1"/>
        <v>72</v>
      </c>
    </row>
    <row r="29" spans="1:12" ht="33.75" x14ac:dyDescent="0.2">
      <c r="A29" s="4" t="s">
        <v>95</v>
      </c>
      <c r="B29" s="4" t="s">
        <v>97</v>
      </c>
      <c r="C29" s="4" t="s">
        <v>14</v>
      </c>
      <c r="D29" s="4" t="s">
        <v>54</v>
      </c>
      <c r="E29" s="4"/>
      <c r="F29" s="4" t="s">
        <v>62</v>
      </c>
      <c r="G29" s="5" t="s">
        <v>29</v>
      </c>
      <c r="H29" s="5">
        <v>19</v>
      </c>
      <c r="I29" s="32">
        <v>5.99</v>
      </c>
      <c r="J29" s="5">
        <f t="shared" si="0"/>
        <v>113.81</v>
      </c>
      <c r="K29" s="5">
        <v>9.5</v>
      </c>
      <c r="L29" s="5">
        <f t="shared" si="1"/>
        <v>180.5</v>
      </c>
    </row>
    <row r="30" spans="1:12" ht="22.5" x14ac:dyDescent="0.2">
      <c r="A30" s="4" t="s">
        <v>95</v>
      </c>
      <c r="B30" s="4" t="s">
        <v>98</v>
      </c>
      <c r="C30" s="4" t="s">
        <v>84</v>
      </c>
      <c r="D30" s="4" t="s">
        <v>48</v>
      </c>
      <c r="E30" s="4"/>
      <c r="F30" s="4" t="s">
        <v>52</v>
      </c>
      <c r="G30" s="5" t="s">
        <v>29</v>
      </c>
      <c r="H30" s="5">
        <v>44</v>
      </c>
      <c r="I30" s="32">
        <v>69.38</v>
      </c>
      <c r="J30" s="5">
        <f t="shared" si="0"/>
        <v>3052.72</v>
      </c>
      <c r="K30" s="5">
        <v>110.12</v>
      </c>
      <c r="L30" s="5">
        <f t="shared" si="1"/>
        <v>4845.28</v>
      </c>
    </row>
    <row r="31" spans="1:12" ht="22.5" x14ac:dyDescent="0.2">
      <c r="A31" s="4" t="s">
        <v>95</v>
      </c>
      <c r="B31" s="4" t="s">
        <v>98</v>
      </c>
      <c r="C31" s="4" t="s">
        <v>84</v>
      </c>
      <c r="D31" s="4" t="s">
        <v>11</v>
      </c>
      <c r="E31" s="4"/>
      <c r="F31" s="4" t="s">
        <v>149</v>
      </c>
      <c r="G31" s="5" t="s">
        <v>29</v>
      </c>
      <c r="H31" s="5">
        <v>11</v>
      </c>
      <c r="I31" s="32">
        <v>10.08</v>
      </c>
      <c r="J31" s="5">
        <f t="shared" si="0"/>
        <v>110.88</v>
      </c>
      <c r="K31" s="5">
        <v>16</v>
      </c>
      <c r="L31" s="5">
        <f t="shared" si="1"/>
        <v>176</v>
      </c>
    </row>
    <row r="32" spans="1:12" ht="33.75" x14ac:dyDescent="0.2">
      <c r="A32" s="4" t="s">
        <v>95</v>
      </c>
      <c r="B32" s="4" t="s">
        <v>98</v>
      </c>
      <c r="C32" s="4" t="s">
        <v>84</v>
      </c>
      <c r="D32" s="4" t="s">
        <v>44</v>
      </c>
      <c r="E32" s="4"/>
      <c r="F32" s="4" t="s">
        <v>49</v>
      </c>
      <c r="G32" s="5" t="s">
        <v>53</v>
      </c>
      <c r="H32" s="5">
        <v>220</v>
      </c>
      <c r="I32" s="32">
        <v>11.78</v>
      </c>
      <c r="J32" s="5">
        <f t="shared" si="0"/>
        <v>2591.6</v>
      </c>
      <c r="K32" s="5">
        <v>18.7</v>
      </c>
      <c r="L32" s="5">
        <f t="shared" si="1"/>
        <v>4114</v>
      </c>
    </row>
    <row r="33" spans="1:12" ht="22.5" x14ac:dyDescent="0.2">
      <c r="A33" s="4" t="s">
        <v>95</v>
      </c>
      <c r="B33" s="4" t="s">
        <v>99</v>
      </c>
      <c r="C33" s="4" t="s">
        <v>14</v>
      </c>
      <c r="D33" s="4" t="s">
        <v>45</v>
      </c>
      <c r="E33" s="4"/>
      <c r="F33" s="4" t="s">
        <v>152</v>
      </c>
      <c r="G33" s="5" t="s">
        <v>29</v>
      </c>
      <c r="H33" s="5">
        <v>30</v>
      </c>
      <c r="I33" s="32">
        <v>34.65</v>
      </c>
      <c r="J33" s="5">
        <f t="shared" si="0"/>
        <v>1039.5</v>
      </c>
      <c r="K33" s="5">
        <v>55</v>
      </c>
      <c r="L33" s="5">
        <f t="shared" si="1"/>
        <v>1650</v>
      </c>
    </row>
    <row r="34" spans="1:12" ht="22.5" x14ac:dyDescent="0.2">
      <c r="A34" s="4" t="s">
        <v>95</v>
      </c>
      <c r="B34" s="4" t="s">
        <v>99</v>
      </c>
      <c r="C34" s="4" t="s">
        <v>14</v>
      </c>
      <c r="D34" s="4" t="s">
        <v>11</v>
      </c>
      <c r="E34" s="4"/>
      <c r="F34" s="4" t="s">
        <v>63</v>
      </c>
      <c r="G34" s="5" t="s">
        <v>29</v>
      </c>
      <c r="H34" s="5">
        <v>22</v>
      </c>
      <c r="I34" s="32">
        <v>47.88</v>
      </c>
      <c r="J34" s="5">
        <f t="shared" si="0"/>
        <v>1053.3599999999999</v>
      </c>
      <c r="K34" s="5">
        <v>76</v>
      </c>
      <c r="L34" s="5">
        <f t="shared" si="1"/>
        <v>1672</v>
      </c>
    </row>
    <row r="35" spans="1:12" ht="22.5" x14ac:dyDescent="0.2">
      <c r="A35" s="26" t="s">
        <v>95</v>
      </c>
      <c r="B35" s="26" t="s">
        <v>100</v>
      </c>
      <c r="C35" s="26" t="s">
        <v>47</v>
      </c>
      <c r="D35" s="26" t="s">
        <v>88</v>
      </c>
      <c r="E35" s="26" t="s">
        <v>165</v>
      </c>
      <c r="F35" s="26" t="s">
        <v>154</v>
      </c>
      <c r="G35" s="27" t="s">
        <v>29</v>
      </c>
      <c r="H35" s="27">
        <v>6</v>
      </c>
      <c r="I35" s="32">
        <v>5.67</v>
      </c>
      <c r="J35" s="5">
        <f t="shared" si="0"/>
        <v>34.020000000000003</v>
      </c>
      <c r="K35" s="27">
        <v>9</v>
      </c>
      <c r="L35" s="5">
        <f t="shared" si="1"/>
        <v>54</v>
      </c>
    </row>
    <row r="36" spans="1:12" ht="56.25" x14ac:dyDescent="0.2">
      <c r="A36" s="4" t="s">
        <v>95</v>
      </c>
      <c r="B36" s="4" t="s">
        <v>101</v>
      </c>
      <c r="C36" s="4" t="s">
        <v>12</v>
      </c>
      <c r="D36" s="4" t="s">
        <v>13</v>
      </c>
      <c r="E36" s="4" t="s">
        <v>166</v>
      </c>
      <c r="F36" s="4" t="s">
        <v>147</v>
      </c>
      <c r="G36" s="5" t="s">
        <v>29</v>
      </c>
      <c r="H36" s="5">
        <v>55</v>
      </c>
      <c r="I36" s="32">
        <v>6.93</v>
      </c>
      <c r="J36" s="5">
        <f t="shared" si="0"/>
        <v>381.15</v>
      </c>
      <c r="K36" s="5">
        <v>11</v>
      </c>
      <c r="L36" s="5">
        <f t="shared" si="1"/>
        <v>605</v>
      </c>
    </row>
    <row r="37" spans="1:12" ht="33.75" x14ac:dyDescent="0.2">
      <c r="A37" s="4" t="s">
        <v>95</v>
      </c>
      <c r="B37" s="4" t="s">
        <v>102</v>
      </c>
      <c r="C37" s="4" t="s">
        <v>72</v>
      </c>
      <c r="D37" s="4" t="s">
        <v>73</v>
      </c>
      <c r="E37" s="4" t="s">
        <v>167</v>
      </c>
      <c r="F37" s="4" t="s">
        <v>148</v>
      </c>
      <c r="G37" s="5" t="s">
        <v>29</v>
      </c>
      <c r="H37" s="5">
        <v>14</v>
      </c>
      <c r="I37" s="32">
        <v>6.55</v>
      </c>
      <c r="J37" s="5">
        <f t="shared" si="0"/>
        <v>91.7</v>
      </c>
      <c r="K37" s="5">
        <v>10.4</v>
      </c>
      <c r="L37" s="5">
        <f t="shared" si="1"/>
        <v>145.6</v>
      </c>
    </row>
    <row r="38" spans="1:12" ht="45" x14ac:dyDescent="0.2">
      <c r="A38" s="4" t="s">
        <v>95</v>
      </c>
      <c r="B38" s="4" t="s">
        <v>103</v>
      </c>
      <c r="C38" s="4" t="s">
        <v>17</v>
      </c>
      <c r="D38" s="4" t="s">
        <v>11</v>
      </c>
      <c r="E38" s="4"/>
      <c r="F38" s="4" t="s">
        <v>149</v>
      </c>
      <c r="G38" s="5" t="s">
        <v>29</v>
      </c>
      <c r="H38" s="5">
        <v>41</v>
      </c>
      <c r="I38" s="32">
        <v>10.08</v>
      </c>
      <c r="J38" s="5">
        <f t="shared" si="0"/>
        <v>413.28</v>
      </c>
      <c r="K38" s="5">
        <v>16</v>
      </c>
      <c r="L38" s="5">
        <f t="shared" si="1"/>
        <v>656</v>
      </c>
    </row>
    <row r="39" spans="1:12" ht="22.5" x14ac:dyDescent="0.2">
      <c r="A39" s="4" t="s">
        <v>95</v>
      </c>
      <c r="B39" s="4" t="s">
        <v>104</v>
      </c>
      <c r="C39" s="4" t="s">
        <v>17</v>
      </c>
      <c r="D39" s="4" t="s">
        <v>105</v>
      </c>
      <c r="E39" s="4" t="s">
        <v>168</v>
      </c>
      <c r="F39" s="4" t="s">
        <v>50</v>
      </c>
      <c r="G39" s="5" t="s">
        <v>29</v>
      </c>
      <c r="H39" s="5">
        <v>1</v>
      </c>
      <c r="I39" s="32">
        <v>252</v>
      </c>
      <c r="J39" s="5">
        <f t="shared" si="0"/>
        <v>252</v>
      </c>
      <c r="K39" s="5">
        <v>400</v>
      </c>
      <c r="L39" s="5">
        <f t="shared" si="1"/>
        <v>400</v>
      </c>
    </row>
    <row r="40" spans="1:12" ht="22.5" x14ac:dyDescent="0.2">
      <c r="A40" s="4" t="s">
        <v>95</v>
      </c>
      <c r="B40" s="4" t="s">
        <v>104</v>
      </c>
      <c r="C40" s="4" t="s">
        <v>21</v>
      </c>
      <c r="D40" s="4" t="s">
        <v>22</v>
      </c>
      <c r="E40" s="4"/>
      <c r="F40" s="4" t="s">
        <v>28</v>
      </c>
      <c r="G40" s="5" t="s">
        <v>29</v>
      </c>
      <c r="H40" s="5">
        <v>3</v>
      </c>
      <c r="I40" s="32">
        <v>25.2</v>
      </c>
      <c r="J40" s="5">
        <f t="shared" si="0"/>
        <v>75.599999999999994</v>
      </c>
      <c r="K40" s="5">
        <v>40</v>
      </c>
      <c r="L40" s="5">
        <f t="shared" si="1"/>
        <v>120</v>
      </c>
    </row>
    <row r="41" spans="1:12" ht="22.5" x14ac:dyDescent="0.2">
      <c r="A41" s="4" t="s">
        <v>95</v>
      </c>
      <c r="B41" s="4" t="s">
        <v>106</v>
      </c>
      <c r="C41" s="4" t="s">
        <v>84</v>
      </c>
      <c r="D41" s="4" t="s">
        <v>58</v>
      </c>
      <c r="E41" s="4"/>
      <c r="F41" s="4" t="s">
        <v>67</v>
      </c>
      <c r="G41" s="5" t="s">
        <v>29</v>
      </c>
      <c r="H41" s="5">
        <v>3</v>
      </c>
      <c r="I41" s="32">
        <v>31.5</v>
      </c>
      <c r="J41" s="5">
        <f t="shared" si="0"/>
        <v>94.5</v>
      </c>
      <c r="K41" s="5">
        <v>50</v>
      </c>
      <c r="L41" s="5">
        <f t="shared" si="1"/>
        <v>150</v>
      </c>
    </row>
    <row r="42" spans="1:12" ht="22.5" x14ac:dyDescent="0.2">
      <c r="A42" s="4" t="s">
        <v>95</v>
      </c>
      <c r="B42" s="4" t="s">
        <v>107</v>
      </c>
      <c r="C42" s="4" t="s">
        <v>14</v>
      </c>
      <c r="D42" s="4" t="s">
        <v>11</v>
      </c>
      <c r="E42" s="4"/>
      <c r="F42" s="4" t="s">
        <v>155</v>
      </c>
      <c r="G42" s="5" t="s">
        <v>29</v>
      </c>
      <c r="H42" s="5">
        <v>20</v>
      </c>
      <c r="I42" s="32">
        <v>27.72</v>
      </c>
      <c r="J42" s="5">
        <f t="shared" si="0"/>
        <v>554.4</v>
      </c>
      <c r="K42" s="5">
        <v>44</v>
      </c>
      <c r="L42" s="5">
        <f t="shared" si="1"/>
        <v>880</v>
      </c>
    </row>
    <row r="43" spans="1:12" ht="22.5" x14ac:dyDescent="0.2">
      <c r="A43" s="4" t="s">
        <v>95</v>
      </c>
      <c r="B43" s="4" t="s">
        <v>108</v>
      </c>
      <c r="C43" s="4" t="s">
        <v>47</v>
      </c>
      <c r="D43" s="4" t="s">
        <v>11</v>
      </c>
      <c r="E43" s="4"/>
      <c r="F43" s="4" t="s">
        <v>151</v>
      </c>
      <c r="G43" s="5" t="s">
        <v>29</v>
      </c>
      <c r="H43" s="5">
        <v>15</v>
      </c>
      <c r="I43" s="32">
        <v>25.55</v>
      </c>
      <c r="J43" s="5">
        <f t="shared" si="0"/>
        <v>383.25</v>
      </c>
      <c r="K43" s="5">
        <v>40.56</v>
      </c>
      <c r="L43" s="5">
        <f t="shared" si="1"/>
        <v>608.4</v>
      </c>
    </row>
    <row r="44" spans="1:12" ht="22.5" x14ac:dyDescent="0.2">
      <c r="A44" s="4" t="s">
        <v>95</v>
      </c>
      <c r="B44" s="4" t="s">
        <v>109</v>
      </c>
      <c r="C44" s="4" t="s">
        <v>46</v>
      </c>
      <c r="D44" s="4" t="s">
        <v>11</v>
      </c>
      <c r="E44" s="4"/>
      <c r="F44" s="4" t="s">
        <v>149</v>
      </c>
      <c r="G44" s="5" t="s">
        <v>29</v>
      </c>
      <c r="H44" s="5">
        <v>2</v>
      </c>
      <c r="I44" s="32">
        <v>10.08</v>
      </c>
      <c r="J44" s="5">
        <f t="shared" si="0"/>
        <v>20.16</v>
      </c>
      <c r="K44" s="5">
        <v>16</v>
      </c>
      <c r="L44" s="5">
        <f t="shared" si="1"/>
        <v>32</v>
      </c>
    </row>
    <row r="45" spans="1:12" ht="22.5" x14ac:dyDescent="0.2">
      <c r="A45" s="4" t="s">
        <v>95</v>
      </c>
      <c r="B45" s="4" t="s">
        <v>110</v>
      </c>
      <c r="C45" s="4" t="s">
        <v>19</v>
      </c>
      <c r="D45" s="4" t="s">
        <v>20</v>
      </c>
      <c r="E45" s="4"/>
      <c r="F45" s="4" t="s">
        <v>27</v>
      </c>
      <c r="G45" s="5" t="s">
        <v>29</v>
      </c>
      <c r="H45" s="5">
        <v>3</v>
      </c>
      <c r="I45" s="32">
        <v>63</v>
      </c>
      <c r="J45" s="5">
        <f t="shared" si="0"/>
        <v>189</v>
      </c>
      <c r="K45" s="5">
        <v>100</v>
      </c>
      <c r="L45" s="5">
        <f t="shared" si="1"/>
        <v>300</v>
      </c>
    </row>
    <row r="46" spans="1:12" ht="22.5" x14ac:dyDescent="0.2">
      <c r="A46" s="4" t="s">
        <v>95</v>
      </c>
      <c r="B46" s="4" t="s">
        <v>111</v>
      </c>
      <c r="C46" s="4" t="s">
        <v>60</v>
      </c>
      <c r="D46" s="4" t="s">
        <v>18</v>
      </c>
      <c r="E46" s="26" t="s">
        <v>169</v>
      </c>
      <c r="F46" s="4" t="s">
        <v>26</v>
      </c>
      <c r="G46" s="5" t="s">
        <v>30</v>
      </c>
      <c r="H46" s="5">
        <v>12</v>
      </c>
      <c r="I46" s="32">
        <v>25.2</v>
      </c>
      <c r="J46" s="5">
        <f t="shared" si="0"/>
        <v>302.39999999999998</v>
      </c>
      <c r="K46" s="5">
        <v>40</v>
      </c>
      <c r="L46" s="5">
        <f t="shared" si="1"/>
        <v>480</v>
      </c>
    </row>
    <row r="47" spans="1:12" ht="22.5" x14ac:dyDescent="0.2">
      <c r="A47" s="4" t="s">
        <v>95</v>
      </c>
      <c r="B47" s="4" t="s">
        <v>112</v>
      </c>
      <c r="C47" s="4" t="s">
        <v>14</v>
      </c>
      <c r="D47" s="4" t="s">
        <v>11</v>
      </c>
      <c r="E47" s="4"/>
      <c r="F47" s="4" t="s">
        <v>150</v>
      </c>
      <c r="G47" s="5" t="s">
        <v>29</v>
      </c>
      <c r="H47" s="5">
        <v>2</v>
      </c>
      <c r="I47" s="32">
        <v>33.39</v>
      </c>
      <c r="J47" s="5">
        <f t="shared" si="0"/>
        <v>66.78</v>
      </c>
      <c r="K47" s="5">
        <v>53</v>
      </c>
      <c r="L47" s="5">
        <f t="shared" si="1"/>
        <v>106</v>
      </c>
    </row>
    <row r="48" spans="1:12" ht="22.5" x14ac:dyDescent="0.2">
      <c r="A48" s="4" t="s">
        <v>95</v>
      </c>
      <c r="B48" s="4" t="s">
        <v>113</v>
      </c>
      <c r="C48" s="4" t="s">
        <v>21</v>
      </c>
      <c r="D48" s="4" t="s">
        <v>22</v>
      </c>
      <c r="E48" s="4"/>
      <c r="F48" s="4" t="s">
        <v>28</v>
      </c>
      <c r="G48" s="5" t="s">
        <v>29</v>
      </c>
      <c r="H48" s="5">
        <v>3</v>
      </c>
      <c r="I48" s="32">
        <v>25.2</v>
      </c>
      <c r="J48" s="5">
        <f t="shared" si="0"/>
        <v>75.599999999999994</v>
      </c>
      <c r="K48" s="5">
        <v>40</v>
      </c>
      <c r="L48" s="5">
        <f t="shared" si="1"/>
        <v>120</v>
      </c>
    </row>
    <row r="49" spans="1:12" ht="22.5" x14ac:dyDescent="0.2">
      <c r="A49" s="4" t="s">
        <v>95</v>
      </c>
      <c r="B49" s="4" t="s">
        <v>114</v>
      </c>
      <c r="C49" s="4" t="s">
        <v>55</v>
      </c>
      <c r="D49" s="4" t="s">
        <v>11</v>
      </c>
      <c r="E49" s="4"/>
      <c r="F49" s="4" t="s">
        <v>65</v>
      </c>
      <c r="G49" s="5" t="s">
        <v>29</v>
      </c>
      <c r="H49" s="5">
        <v>2</v>
      </c>
      <c r="I49" s="32">
        <v>17.64</v>
      </c>
      <c r="J49" s="5">
        <f t="shared" si="0"/>
        <v>35.28</v>
      </c>
      <c r="K49" s="5">
        <v>28</v>
      </c>
      <c r="L49" s="5">
        <f t="shared" si="1"/>
        <v>56</v>
      </c>
    </row>
    <row r="50" spans="1:12" ht="22.5" x14ac:dyDescent="0.2">
      <c r="A50" s="4" t="s">
        <v>95</v>
      </c>
      <c r="B50" s="4" t="s">
        <v>115</v>
      </c>
      <c r="C50" s="4" t="s">
        <v>15</v>
      </c>
      <c r="D50" s="4" t="s">
        <v>16</v>
      </c>
      <c r="E50" s="4"/>
      <c r="F50" s="4" t="s">
        <v>25</v>
      </c>
      <c r="G50" s="5" t="s">
        <v>29</v>
      </c>
      <c r="H50" s="5">
        <v>9</v>
      </c>
      <c r="I50" s="32">
        <v>24.26</v>
      </c>
      <c r="J50" s="5">
        <f t="shared" si="0"/>
        <v>218.34</v>
      </c>
      <c r="K50" s="5">
        <v>38.5</v>
      </c>
      <c r="L50" s="5">
        <f t="shared" si="1"/>
        <v>346.5</v>
      </c>
    </row>
    <row r="51" spans="1:12" ht="67.5" x14ac:dyDescent="0.2">
      <c r="A51" s="4" t="s">
        <v>116</v>
      </c>
      <c r="B51" s="4" t="s">
        <v>117</v>
      </c>
      <c r="C51" s="4" t="s">
        <v>72</v>
      </c>
      <c r="D51" s="4" t="s">
        <v>73</v>
      </c>
      <c r="E51" s="4"/>
      <c r="F51" s="4" t="s">
        <v>148</v>
      </c>
      <c r="G51" s="5" t="s">
        <v>29</v>
      </c>
      <c r="H51" s="5">
        <v>61</v>
      </c>
      <c r="I51" s="32">
        <v>6.55</v>
      </c>
      <c r="J51" s="5">
        <f t="shared" si="0"/>
        <v>399.55</v>
      </c>
      <c r="K51" s="5">
        <v>10.4</v>
      </c>
      <c r="L51" s="5">
        <f t="shared" si="1"/>
        <v>634.4</v>
      </c>
    </row>
    <row r="52" spans="1:12" ht="146.25" x14ac:dyDescent="0.2">
      <c r="A52" s="4" t="s">
        <v>116</v>
      </c>
      <c r="B52" s="4" t="s">
        <v>118</v>
      </c>
      <c r="C52" s="4" t="s">
        <v>12</v>
      </c>
      <c r="D52" s="4" t="s">
        <v>13</v>
      </c>
      <c r="E52" s="4"/>
      <c r="F52" s="4" t="s">
        <v>147</v>
      </c>
      <c r="G52" s="5" t="s">
        <v>29</v>
      </c>
      <c r="H52" s="5">
        <v>135</v>
      </c>
      <c r="I52" s="32">
        <v>6.93</v>
      </c>
      <c r="J52" s="5">
        <f t="shared" si="0"/>
        <v>935.55</v>
      </c>
      <c r="K52" s="5">
        <v>11</v>
      </c>
      <c r="L52" s="5">
        <f t="shared" si="1"/>
        <v>1485</v>
      </c>
    </row>
    <row r="53" spans="1:12" ht="33.75" x14ac:dyDescent="0.2">
      <c r="A53" s="4" t="s">
        <v>119</v>
      </c>
      <c r="B53" s="4" t="s">
        <v>120</v>
      </c>
      <c r="C53" s="4" t="s">
        <v>14</v>
      </c>
      <c r="D53" s="4" t="s">
        <v>54</v>
      </c>
      <c r="E53" s="4"/>
      <c r="F53" s="4" t="s">
        <v>62</v>
      </c>
      <c r="G53" s="5" t="s">
        <v>29</v>
      </c>
      <c r="H53" s="5">
        <v>25</v>
      </c>
      <c r="I53" s="32">
        <v>5.99</v>
      </c>
      <c r="J53" s="5">
        <f t="shared" si="0"/>
        <v>149.75</v>
      </c>
      <c r="K53" s="5">
        <v>9.5</v>
      </c>
      <c r="L53" s="5">
        <f t="shared" si="1"/>
        <v>237.5</v>
      </c>
    </row>
    <row r="54" spans="1:12" ht="22.5" x14ac:dyDescent="0.2">
      <c r="A54" s="4" t="s">
        <v>119</v>
      </c>
      <c r="B54" s="4" t="s">
        <v>121</v>
      </c>
      <c r="C54" s="4" t="s">
        <v>14</v>
      </c>
      <c r="D54" s="4" t="s">
        <v>45</v>
      </c>
      <c r="E54" s="4"/>
      <c r="F54" s="4" t="s">
        <v>64</v>
      </c>
      <c r="G54" s="5" t="s">
        <v>29</v>
      </c>
      <c r="H54" s="5">
        <v>21</v>
      </c>
      <c r="I54" s="32">
        <v>22.68</v>
      </c>
      <c r="J54" s="5">
        <f t="shared" si="0"/>
        <v>476.28</v>
      </c>
      <c r="K54" s="5">
        <v>36</v>
      </c>
      <c r="L54" s="5">
        <f t="shared" si="1"/>
        <v>756</v>
      </c>
    </row>
    <row r="55" spans="1:12" ht="22.5" x14ac:dyDescent="0.2">
      <c r="A55" s="4" t="s">
        <v>119</v>
      </c>
      <c r="B55" s="4" t="s">
        <v>121</v>
      </c>
      <c r="C55" s="4" t="s">
        <v>14</v>
      </c>
      <c r="D55" s="4" t="s">
        <v>45</v>
      </c>
      <c r="E55" s="4"/>
      <c r="F55" s="4" t="s">
        <v>152</v>
      </c>
      <c r="G55" s="5" t="s">
        <v>29</v>
      </c>
      <c r="H55" s="5">
        <v>34</v>
      </c>
      <c r="I55" s="32">
        <v>34.65</v>
      </c>
      <c r="J55" s="5">
        <f t="shared" si="0"/>
        <v>1178.0999999999999</v>
      </c>
      <c r="K55" s="5">
        <v>55</v>
      </c>
      <c r="L55" s="5">
        <f t="shared" si="1"/>
        <v>1870</v>
      </c>
    </row>
    <row r="56" spans="1:12" ht="22.5" x14ac:dyDescent="0.2">
      <c r="A56" s="4" t="s">
        <v>119</v>
      </c>
      <c r="B56" s="4" t="s">
        <v>121</v>
      </c>
      <c r="C56" s="4" t="s">
        <v>14</v>
      </c>
      <c r="D56" s="4" t="s">
        <v>45</v>
      </c>
      <c r="E56" s="4"/>
      <c r="F56" s="4" t="s">
        <v>51</v>
      </c>
      <c r="G56" s="5" t="s">
        <v>29</v>
      </c>
      <c r="H56" s="5">
        <v>21</v>
      </c>
      <c r="I56" s="32">
        <v>12.6</v>
      </c>
      <c r="J56" s="5">
        <f t="shared" si="0"/>
        <v>264.60000000000002</v>
      </c>
      <c r="K56" s="5">
        <v>20</v>
      </c>
      <c r="L56" s="5">
        <f t="shared" si="1"/>
        <v>420</v>
      </c>
    </row>
    <row r="57" spans="1:12" ht="22.5" x14ac:dyDescent="0.2">
      <c r="A57" s="4" t="s">
        <v>119</v>
      </c>
      <c r="B57" s="4" t="s">
        <v>121</v>
      </c>
      <c r="C57" s="4" t="s">
        <v>14</v>
      </c>
      <c r="D57" s="4" t="s">
        <v>45</v>
      </c>
      <c r="E57" s="4"/>
      <c r="F57" s="4" t="s">
        <v>153</v>
      </c>
      <c r="G57" s="5" t="s">
        <v>29</v>
      </c>
      <c r="H57" s="5">
        <v>34</v>
      </c>
      <c r="I57" s="32">
        <v>18.899999999999999</v>
      </c>
      <c r="J57" s="5">
        <f t="shared" si="0"/>
        <v>642.6</v>
      </c>
      <c r="K57" s="5">
        <v>30</v>
      </c>
      <c r="L57" s="5">
        <f t="shared" si="1"/>
        <v>1020</v>
      </c>
    </row>
    <row r="58" spans="1:12" ht="22.5" x14ac:dyDescent="0.2">
      <c r="A58" s="4" t="s">
        <v>119</v>
      </c>
      <c r="B58" s="4" t="s">
        <v>122</v>
      </c>
      <c r="C58" s="4" t="s">
        <v>84</v>
      </c>
      <c r="D58" s="4" t="s">
        <v>48</v>
      </c>
      <c r="E58" s="4"/>
      <c r="F58" s="4" t="s">
        <v>52</v>
      </c>
      <c r="G58" s="5" t="s">
        <v>29</v>
      </c>
      <c r="H58" s="5">
        <v>32</v>
      </c>
      <c r="I58" s="32">
        <v>69.38</v>
      </c>
      <c r="J58" s="5">
        <f t="shared" si="0"/>
        <v>2220.16</v>
      </c>
      <c r="K58" s="5">
        <v>110.12</v>
      </c>
      <c r="L58" s="5">
        <f t="shared" si="1"/>
        <v>3523.84</v>
      </c>
    </row>
    <row r="59" spans="1:12" x14ac:dyDescent="0.2">
      <c r="A59" s="4" t="s">
        <v>119</v>
      </c>
      <c r="B59" s="4" t="s">
        <v>122</v>
      </c>
      <c r="C59" s="4" t="s">
        <v>84</v>
      </c>
      <c r="D59" s="4" t="s">
        <v>11</v>
      </c>
      <c r="E59" s="4"/>
      <c r="F59" s="4" t="s">
        <v>149</v>
      </c>
      <c r="G59" s="5" t="s">
        <v>29</v>
      </c>
      <c r="H59" s="5">
        <v>8</v>
      </c>
      <c r="I59" s="32">
        <v>10.08</v>
      </c>
      <c r="J59" s="5">
        <f t="shared" si="0"/>
        <v>80.64</v>
      </c>
      <c r="K59" s="5">
        <v>16</v>
      </c>
      <c r="L59" s="5">
        <f t="shared" si="1"/>
        <v>128</v>
      </c>
    </row>
    <row r="60" spans="1:12" ht="33.75" x14ac:dyDescent="0.2">
      <c r="A60" s="4" t="s">
        <v>119</v>
      </c>
      <c r="B60" s="4" t="s">
        <v>122</v>
      </c>
      <c r="C60" s="4" t="s">
        <v>84</v>
      </c>
      <c r="D60" s="4" t="s">
        <v>44</v>
      </c>
      <c r="E60" s="4"/>
      <c r="F60" s="4" t="s">
        <v>49</v>
      </c>
      <c r="G60" s="5" t="s">
        <v>53</v>
      </c>
      <c r="H60" s="5">
        <v>160</v>
      </c>
      <c r="I60" s="32">
        <v>11.78</v>
      </c>
      <c r="J60" s="5">
        <f t="shared" si="0"/>
        <v>1884.8</v>
      </c>
      <c r="K60" s="5">
        <v>18.7</v>
      </c>
      <c r="L60" s="5">
        <f t="shared" si="1"/>
        <v>2992</v>
      </c>
    </row>
    <row r="61" spans="1:12" ht="33.75" x14ac:dyDescent="0.2">
      <c r="A61" s="4" t="s">
        <v>119</v>
      </c>
      <c r="B61" s="4" t="s">
        <v>123</v>
      </c>
      <c r="C61" s="4" t="s">
        <v>47</v>
      </c>
      <c r="D61" s="4" t="s">
        <v>88</v>
      </c>
      <c r="E61" s="4" t="s">
        <v>170</v>
      </c>
      <c r="F61" s="4" t="s">
        <v>154</v>
      </c>
      <c r="G61" s="5" t="s">
        <v>29</v>
      </c>
      <c r="H61" s="5">
        <v>9</v>
      </c>
      <c r="I61" s="32">
        <v>5.67</v>
      </c>
      <c r="J61" s="5">
        <f t="shared" si="0"/>
        <v>51.03</v>
      </c>
      <c r="K61" s="5">
        <v>9</v>
      </c>
      <c r="L61" s="5">
        <f t="shared" si="1"/>
        <v>81</v>
      </c>
    </row>
    <row r="62" spans="1:12" ht="90" x14ac:dyDescent="0.2">
      <c r="A62" s="4" t="s">
        <v>119</v>
      </c>
      <c r="B62" s="4" t="s">
        <v>124</v>
      </c>
      <c r="C62" s="4" t="s">
        <v>12</v>
      </c>
      <c r="D62" s="4" t="s">
        <v>13</v>
      </c>
      <c r="E62" s="4"/>
      <c r="F62" s="4" t="s">
        <v>147</v>
      </c>
      <c r="G62" s="5" t="s">
        <v>29</v>
      </c>
      <c r="H62" s="5">
        <v>88</v>
      </c>
      <c r="I62" s="32">
        <v>6.93</v>
      </c>
      <c r="J62" s="5">
        <f t="shared" si="0"/>
        <v>609.84</v>
      </c>
      <c r="K62" s="5">
        <v>11</v>
      </c>
      <c r="L62" s="5">
        <f t="shared" si="1"/>
        <v>968</v>
      </c>
    </row>
    <row r="63" spans="1:12" ht="78.75" x14ac:dyDescent="0.2">
      <c r="A63" s="4" t="s">
        <v>119</v>
      </c>
      <c r="B63" s="4" t="s">
        <v>125</v>
      </c>
      <c r="C63" s="4" t="s">
        <v>17</v>
      </c>
      <c r="D63" s="4" t="s">
        <v>11</v>
      </c>
      <c r="E63" s="4"/>
      <c r="F63" s="4" t="s">
        <v>149</v>
      </c>
      <c r="G63" s="5" t="s">
        <v>29</v>
      </c>
      <c r="H63" s="5">
        <v>79</v>
      </c>
      <c r="I63" s="32">
        <v>10.08</v>
      </c>
      <c r="J63" s="5">
        <f t="shared" si="0"/>
        <v>796.32</v>
      </c>
      <c r="K63" s="5">
        <v>16</v>
      </c>
      <c r="L63" s="5">
        <f t="shared" si="1"/>
        <v>1264</v>
      </c>
    </row>
    <row r="64" spans="1:12" ht="22.5" x14ac:dyDescent="0.2">
      <c r="A64" s="4" t="s">
        <v>119</v>
      </c>
      <c r="B64" s="4" t="s">
        <v>126</v>
      </c>
      <c r="C64" s="4" t="s">
        <v>84</v>
      </c>
      <c r="D64" s="4" t="s">
        <v>58</v>
      </c>
      <c r="E64" s="4"/>
      <c r="F64" s="4" t="s">
        <v>67</v>
      </c>
      <c r="G64" s="5" t="s">
        <v>29</v>
      </c>
      <c r="H64" s="5">
        <v>3</v>
      </c>
      <c r="I64" s="32">
        <v>31.5</v>
      </c>
      <c r="J64" s="5">
        <f t="shared" si="0"/>
        <v>94.5</v>
      </c>
      <c r="K64" s="5">
        <v>50</v>
      </c>
      <c r="L64" s="5">
        <f t="shared" si="1"/>
        <v>150</v>
      </c>
    </row>
    <row r="65" spans="1:12" ht="22.5" x14ac:dyDescent="0.2">
      <c r="A65" s="4" t="s">
        <v>119</v>
      </c>
      <c r="B65" s="4" t="s">
        <v>127</v>
      </c>
      <c r="C65" s="4" t="s">
        <v>14</v>
      </c>
      <c r="D65" s="4" t="s">
        <v>11</v>
      </c>
      <c r="E65" s="4"/>
      <c r="F65" s="4" t="s">
        <v>150</v>
      </c>
      <c r="G65" s="5" t="s">
        <v>29</v>
      </c>
      <c r="H65" s="5">
        <v>4</v>
      </c>
      <c r="I65" s="32">
        <v>33.39</v>
      </c>
      <c r="J65" s="5">
        <f t="shared" si="0"/>
        <v>133.56</v>
      </c>
      <c r="K65" s="5">
        <v>53</v>
      </c>
      <c r="L65" s="5">
        <f t="shared" si="1"/>
        <v>212</v>
      </c>
    </row>
    <row r="66" spans="1:12" ht="22.5" x14ac:dyDescent="0.2">
      <c r="A66" s="4" t="s">
        <v>119</v>
      </c>
      <c r="B66" s="4" t="s">
        <v>128</v>
      </c>
      <c r="C66" s="4" t="s">
        <v>56</v>
      </c>
      <c r="D66" s="4" t="s">
        <v>57</v>
      </c>
      <c r="E66" s="4" t="s">
        <v>171</v>
      </c>
      <c r="F66" s="4" t="s">
        <v>66</v>
      </c>
      <c r="G66" s="5" t="s">
        <v>29</v>
      </c>
      <c r="H66" s="5">
        <v>3</v>
      </c>
      <c r="I66" s="32">
        <v>132.30000000000001</v>
      </c>
      <c r="J66" s="5">
        <f t="shared" si="0"/>
        <v>396.9</v>
      </c>
      <c r="K66" s="5">
        <v>210</v>
      </c>
      <c r="L66" s="5">
        <f t="shared" si="1"/>
        <v>630</v>
      </c>
    </row>
    <row r="67" spans="1:12" ht="33.75" x14ac:dyDescent="0.2">
      <c r="A67" s="4" t="s">
        <v>119</v>
      </c>
      <c r="B67" s="4" t="s">
        <v>128</v>
      </c>
      <c r="C67" s="4" t="s">
        <v>14</v>
      </c>
      <c r="D67" s="4" t="s">
        <v>129</v>
      </c>
      <c r="E67" s="4"/>
      <c r="F67" s="4" t="s">
        <v>156</v>
      </c>
      <c r="G67" s="5" t="s">
        <v>29</v>
      </c>
      <c r="H67" s="5">
        <v>3</v>
      </c>
      <c r="I67" s="32">
        <v>132.30000000000001</v>
      </c>
      <c r="J67" s="5">
        <f t="shared" ref="J67:J99" si="2">ROUND((H67*I67),2)</f>
        <v>396.9</v>
      </c>
      <c r="K67" s="5">
        <v>210</v>
      </c>
      <c r="L67" s="5">
        <f t="shared" ref="L67:L99" si="3">ROUND((H67*K67),2)</f>
        <v>630</v>
      </c>
    </row>
    <row r="68" spans="1:12" ht="22.5" x14ac:dyDescent="0.2">
      <c r="A68" s="4" t="s">
        <v>119</v>
      </c>
      <c r="B68" s="4" t="s">
        <v>130</v>
      </c>
      <c r="C68" s="4" t="s">
        <v>47</v>
      </c>
      <c r="D68" s="4" t="s">
        <v>11</v>
      </c>
      <c r="E68" s="4"/>
      <c r="F68" s="4" t="s">
        <v>151</v>
      </c>
      <c r="G68" s="5" t="s">
        <v>29</v>
      </c>
      <c r="H68" s="5">
        <v>27</v>
      </c>
      <c r="I68" s="32">
        <v>25.55</v>
      </c>
      <c r="J68" s="5">
        <f t="shared" si="2"/>
        <v>689.85</v>
      </c>
      <c r="K68" s="5">
        <v>40.56</v>
      </c>
      <c r="L68" s="5">
        <f t="shared" si="3"/>
        <v>1095.1199999999999</v>
      </c>
    </row>
    <row r="69" spans="1:12" ht="22.5" x14ac:dyDescent="0.2">
      <c r="A69" s="4" t="s">
        <v>119</v>
      </c>
      <c r="B69" s="4" t="s">
        <v>131</v>
      </c>
      <c r="C69" s="4" t="s">
        <v>14</v>
      </c>
      <c r="D69" s="4" t="s">
        <v>11</v>
      </c>
      <c r="E69" s="4"/>
      <c r="F69" s="4" t="s">
        <v>63</v>
      </c>
      <c r="G69" s="5" t="s">
        <v>29</v>
      </c>
      <c r="H69" s="5">
        <v>1</v>
      </c>
      <c r="I69" s="32">
        <v>47.88</v>
      </c>
      <c r="J69" s="5">
        <f t="shared" si="2"/>
        <v>47.88</v>
      </c>
      <c r="K69" s="5">
        <v>76</v>
      </c>
      <c r="L69" s="5">
        <f t="shared" si="3"/>
        <v>76</v>
      </c>
    </row>
    <row r="70" spans="1:12" ht="22.5" x14ac:dyDescent="0.2">
      <c r="A70" s="4" t="s">
        <v>119</v>
      </c>
      <c r="B70" s="4" t="s">
        <v>132</v>
      </c>
      <c r="C70" s="4" t="s">
        <v>15</v>
      </c>
      <c r="D70" s="4" t="s">
        <v>16</v>
      </c>
      <c r="E70" s="4"/>
      <c r="F70" s="4" t="s">
        <v>25</v>
      </c>
      <c r="G70" s="5" t="s">
        <v>29</v>
      </c>
      <c r="H70" s="5">
        <v>9</v>
      </c>
      <c r="I70" s="32">
        <v>24.26</v>
      </c>
      <c r="J70" s="5">
        <f t="shared" si="2"/>
        <v>218.34</v>
      </c>
      <c r="K70" s="5">
        <v>38.5</v>
      </c>
      <c r="L70" s="5">
        <f t="shared" si="3"/>
        <v>346.5</v>
      </c>
    </row>
    <row r="71" spans="1:12" x14ac:dyDescent="0.2">
      <c r="A71" s="4" t="s">
        <v>119</v>
      </c>
      <c r="B71" s="4" t="s">
        <v>133</v>
      </c>
      <c r="C71" s="4" t="s">
        <v>55</v>
      </c>
      <c r="D71" s="4" t="s">
        <v>11</v>
      </c>
      <c r="E71" s="4"/>
      <c r="F71" s="4" t="s">
        <v>65</v>
      </c>
      <c r="G71" s="5" t="s">
        <v>29</v>
      </c>
      <c r="H71" s="5">
        <v>10</v>
      </c>
      <c r="I71" s="32">
        <v>17.64</v>
      </c>
      <c r="J71" s="5">
        <f t="shared" si="2"/>
        <v>176.4</v>
      </c>
      <c r="K71" s="5">
        <v>28</v>
      </c>
      <c r="L71" s="5">
        <f t="shared" si="3"/>
        <v>280</v>
      </c>
    </row>
    <row r="72" spans="1:12" ht="22.5" x14ac:dyDescent="0.2">
      <c r="A72" s="4" t="s">
        <v>119</v>
      </c>
      <c r="B72" s="4" t="s">
        <v>134</v>
      </c>
      <c r="C72" s="4" t="s">
        <v>23</v>
      </c>
      <c r="D72" s="4" t="s">
        <v>48</v>
      </c>
      <c r="E72" s="4"/>
      <c r="F72" s="4" t="s">
        <v>52</v>
      </c>
      <c r="G72" s="5" t="s">
        <v>29</v>
      </c>
      <c r="H72" s="5">
        <v>4</v>
      </c>
      <c r="I72" s="32">
        <v>69.38</v>
      </c>
      <c r="J72" s="5">
        <f t="shared" si="2"/>
        <v>277.52</v>
      </c>
      <c r="K72" s="5">
        <v>110.12</v>
      </c>
      <c r="L72" s="5">
        <f t="shared" si="3"/>
        <v>440.48</v>
      </c>
    </row>
    <row r="73" spans="1:12" x14ac:dyDescent="0.2">
      <c r="A73" s="4" t="s">
        <v>119</v>
      </c>
      <c r="B73" s="4" t="s">
        <v>134</v>
      </c>
      <c r="C73" s="4" t="s">
        <v>23</v>
      </c>
      <c r="D73" s="4" t="s">
        <v>11</v>
      </c>
      <c r="E73" s="4"/>
      <c r="F73" s="4" t="s">
        <v>149</v>
      </c>
      <c r="G73" s="5" t="s">
        <v>29</v>
      </c>
      <c r="H73" s="5">
        <v>1</v>
      </c>
      <c r="I73" s="32">
        <v>10.08</v>
      </c>
      <c r="J73" s="5">
        <f t="shared" si="2"/>
        <v>10.08</v>
      </c>
      <c r="K73" s="5">
        <v>16</v>
      </c>
      <c r="L73" s="5">
        <f t="shared" si="3"/>
        <v>16</v>
      </c>
    </row>
    <row r="74" spans="1:12" ht="33.75" x14ac:dyDescent="0.2">
      <c r="A74" s="4" t="s">
        <v>119</v>
      </c>
      <c r="B74" s="4" t="s">
        <v>134</v>
      </c>
      <c r="C74" s="4" t="s">
        <v>23</v>
      </c>
      <c r="D74" s="4" t="s">
        <v>44</v>
      </c>
      <c r="E74" s="4"/>
      <c r="F74" s="4" t="s">
        <v>49</v>
      </c>
      <c r="G74" s="5" t="s">
        <v>53</v>
      </c>
      <c r="H74" s="5">
        <v>20</v>
      </c>
      <c r="I74" s="32">
        <v>11.78</v>
      </c>
      <c r="J74" s="5">
        <f t="shared" si="2"/>
        <v>235.6</v>
      </c>
      <c r="K74" s="5">
        <v>18.7</v>
      </c>
      <c r="L74" s="5">
        <f t="shared" si="3"/>
        <v>374</v>
      </c>
    </row>
    <row r="75" spans="1:12" ht="22.5" x14ac:dyDescent="0.2">
      <c r="A75" s="4" t="s">
        <v>135</v>
      </c>
      <c r="B75" s="4" t="s">
        <v>96</v>
      </c>
      <c r="C75" s="4" t="s">
        <v>23</v>
      </c>
      <c r="D75" s="4" t="s">
        <v>48</v>
      </c>
      <c r="E75" s="4"/>
      <c r="F75" s="4" t="s">
        <v>52</v>
      </c>
      <c r="G75" s="5" t="s">
        <v>29</v>
      </c>
      <c r="H75" s="5">
        <v>4</v>
      </c>
      <c r="I75" s="32">
        <v>69.38</v>
      </c>
      <c r="J75" s="5">
        <f t="shared" si="2"/>
        <v>277.52</v>
      </c>
      <c r="K75" s="5">
        <v>110.12</v>
      </c>
      <c r="L75" s="5">
        <f t="shared" si="3"/>
        <v>440.48</v>
      </c>
    </row>
    <row r="76" spans="1:12" x14ac:dyDescent="0.2">
      <c r="A76" s="4" t="s">
        <v>135</v>
      </c>
      <c r="B76" s="4" t="s">
        <v>96</v>
      </c>
      <c r="C76" s="4" t="s">
        <v>23</v>
      </c>
      <c r="D76" s="4" t="s">
        <v>11</v>
      </c>
      <c r="E76" s="4"/>
      <c r="F76" s="4" t="s">
        <v>149</v>
      </c>
      <c r="G76" s="5" t="s">
        <v>29</v>
      </c>
      <c r="H76" s="5">
        <v>1</v>
      </c>
      <c r="I76" s="32">
        <v>10.08</v>
      </c>
      <c r="J76" s="5">
        <f t="shared" si="2"/>
        <v>10.08</v>
      </c>
      <c r="K76" s="5">
        <v>16</v>
      </c>
      <c r="L76" s="5">
        <f t="shared" si="3"/>
        <v>16</v>
      </c>
    </row>
    <row r="77" spans="1:12" ht="33.75" x14ac:dyDescent="0.2">
      <c r="A77" s="4" t="s">
        <v>135</v>
      </c>
      <c r="B77" s="4" t="s">
        <v>96</v>
      </c>
      <c r="C77" s="4" t="s">
        <v>23</v>
      </c>
      <c r="D77" s="4" t="s">
        <v>44</v>
      </c>
      <c r="E77" s="4"/>
      <c r="F77" s="4" t="s">
        <v>49</v>
      </c>
      <c r="G77" s="5" t="s">
        <v>53</v>
      </c>
      <c r="H77" s="5">
        <v>20</v>
      </c>
      <c r="I77" s="32">
        <v>11.78</v>
      </c>
      <c r="J77" s="5">
        <f t="shared" si="2"/>
        <v>235.6</v>
      </c>
      <c r="K77" s="5">
        <v>18.7</v>
      </c>
      <c r="L77" s="5">
        <f t="shared" si="3"/>
        <v>374</v>
      </c>
    </row>
    <row r="78" spans="1:12" x14ac:dyDescent="0.2">
      <c r="A78" s="4" t="s">
        <v>135</v>
      </c>
      <c r="B78" s="4" t="s">
        <v>96</v>
      </c>
      <c r="C78" s="4" t="s">
        <v>55</v>
      </c>
      <c r="D78" s="4" t="s">
        <v>11</v>
      </c>
      <c r="E78" s="4"/>
      <c r="F78" s="4" t="s">
        <v>65</v>
      </c>
      <c r="G78" s="5" t="s">
        <v>29</v>
      </c>
      <c r="H78" s="5">
        <v>1</v>
      </c>
      <c r="I78" s="32">
        <v>17.64</v>
      </c>
      <c r="J78" s="5">
        <f t="shared" si="2"/>
        <v>17.64</v>
      </c>
      <c r="K78" s="5">
        <v>28</v>
      </c>
      <c r="L78" s="5">
        <f t="shared" si="3"/>
        <v>28</v>
      </c>
    </row>
    <row r="79" spans="1:12" ht="22.5" x14ac:dyDescent="0.2">
      <c r="A79" s="4" t="s">
        <v>135</v>
      </c>
      <c r="B79" s="4" t="s">
        <v>96</v>
      </c>
      <c r="C79" s="4" t="s">
        <v>14</v>
      </c>
      <c r="D79" s="4" t="s">
        <v>45</v>
      </c>
      <c r="E79" s="4"/>
      <c r="F79" s="4" t="s">
        <v>64</v>
      </c>
      <c r="G79" s="5" t="s">
        <v>29</v>
      </c>
      <c r="H79" s="5">
        <v>2</v>
      </c>
      <c r="I79" s="32">
        <v>22.68</v>
      </c>
      <c r="J79" s="5">
        <f t="shared" si="2"/>
        <v>45.36</v>
      </c>
      <c r="K79" s="5">
        <v>36</v>
      </c>
      <c r="L79" s="5">
        <f t="shared" si="3"/>
        <v>72</v>
      </c>
    </row>
    <row r="80" spans="1:12" ht="22.5" x14ac:dyDescent="0.2">
      <c r="A80" s="4" t="s">
        <v>135</v>
      </c>
      <c r="B80" s="4" t="s">
        <v>96</v>
      </c>
      <c r="C80" s="4" t="s">
        <v>14</v>
      </c>
      <c r="D80" s="4" t="s">
        <v>45</v>
      </c>
      <c r="E80" s="4"/>
      <c r="F80" s="4" t="s">
        <v>152</v>
      </c>
      <c r="G80" s="5" t="s">
        <v>29</v>
      </c>
      <c r="H80" s="5">
        <v>2</v>
      </c>
      <c r="I80" s="32">
        <v>34.65</v>
      </c>
      <c r="J80" s="5">
        <f t="shared" si="2"/>
        <v>69.3</v>
      </c>
      <c r="K80" s="5">
        <v>55</v>
      </c>
      <c r="L80" s="5">
        <f t="shared" si="3"/>
        <v>110</v>
      </c>
    </row>
    <row r="81" spans="1:12" ht="22.5" x14ac:dyDescent="0.2">
      <c r="A81" s="4" t="s">
        <v>135</v>
      </c>
      <c r="B81" s="4" t="s">
        <v>96</v>
      </c>
      <c r="C81" s="4" t="s">
        <v>14</v>
      </c>
      <c r="D81" s="4" t="s">
        <v>45</v>
      </c>
      <c r="E81" s="4"/>
      <c r="F81" s="4" t="s">
        <v>51</v>
      </c>
      <c r="G81" s="5" t="s">
        <v>29</v>
      </c>
      <c r="H81" s="5">
        <v>2</v>
      </c>
      <c r="I81" s="32">
        <v>12.6</v>
      </c>
      <c r="J81" s="5">
        <f t="shared" si="2"/>
        <v>25.2</v>
      </c>
      <c r="K81" s="5">
        <v>20</v>
      </c>
      <c r="L81" s="5">
        <f t="shared" si="3"/>
        <v>40</v>
      </c>
    </row>
    <row r="82" spans="1:12" ht="22.5" x14ac:dyDescent="0.2">
      <c r="A82" s="4" t="s">
        <v>135</v>
      </c>
      <c r="B82" s="4" t="s">
        <v>96</v>
      </c>
      <c r="C82" s="4" t="s">
        <v>14</v>
      </c>
      <c r="D82" s="4" t="s">
        <v>45</v>
      </c>
      <c r="E82" s="4"/>
      <c r="F82" s="4" t="s">
        <v>153</v>
      </c>
      <c r="G82" s="5" t="s">
        <v>29</v>
      </c>
      <c r="H82" s="5">
        <v>2</v>
      </c>
      <c r="I82" s="32">
        <v>18.899999999999999</v>
      </c>
      <c r="J82" s="5">
        <f t="shared" si="2"/>
        <v>37.799999999999997</v>
      </c>
      <c r="K82" s="5">
        <v>30</v>
      </c>
      <c r="L82" s="5">
        <f t="shared" si="3"/>
        <v>60</v>
      </c>
    </row>
    <row r="83" spans="1:12" ht="56.25" x14ac:dyDescent="0.2">
      <c r="A83" s="4" t="s">
        <v>135</v>
      </c>
      <c r="B83" s="4" t="s">
        <v>136</v>
      </c>
      <c r="C83" s="4" t="s">
        <v>12</v>
      </c>
      <c r="D83" s="4" t="s">
        <v>13</v>
      </c>
      <c r="E83" s="4" t="s">
        <v>172</v>
      </c>
      <c r="F83" s="4" t="s">
        <v>147</v>
      </c>
      <c r="G83" s="5" t="s">
        <v>29</v>
      </c>
      <c r="H83" s="5">
        <v>73</v>
      </c>
      <c r="I83" s="32">
        <v>6.93</v>
      </c>
      <c r="J83" s="5">
        <f t="shared" si="2"/>
        <v>505.89</v>
      </c>
      <c r="K83" s="5">
        <v>11</v>
      </c>
      <c r="L83" s="5">
        <f t="shared" si="3"/>
        <v>803</v>
      </c>
    </row>
    <row r="84" spans="1:12" ht="33.75" x14ac:dyDescent="0.2">
      <c r="A84" s="4" t="s">
        <v>135</v>
      </c>
      <c r="B84" s="4" t="s">
        <v>137</v>
      </c>
      <c r="C84" s="4" t="s">
        <v>72</v>
      </c>
      <c r="D84" s="4" t="s">
        <v>73</v>
      </c>
      <c r="E84" s="4" t="s">
        <v>173</v>
      </c>
      <c r="F84" s="4" t="s">
        <v>148</v>
      </c>
      <c r="G84" s="5" t="s">
        <v>29</v>
      </c>
      <c r="H84" s="5">
        <v>40</v>
      </c>
      <c r="I84" s="32">
        <v>6.55</v>
      </c>
      <c r="J84" s="5">
        <f t="shared" si="2"/>
        <v>262</v>
      </c>
      <c r="K84" s="5">
        <v>10.4</v>
      </c>
      <c r="L84" s="5">
        <f t="shared" si="3"/>
        <v>416</v>
      </c>
    </row>
    <row r="85" spans="1:12" ht="33.75" x14ac:dyDescent="0.2">
      <c r="A85" s="4" t="s">
        <v>135</v>
      </c>
      <c r="B85" s="4" t="s">
        <v>138</v>
      </c>
      <c r="C85" s="4" t="s">
        <v>14</v>
      </c>
      <c r="D85" s="4" t="s">
        <v>54</v>
      </c>
      <c r="E85" s="4"/>
      <c r="F85" s="4" t="s">
        <v>62</v>
      </c>
      <c r="G85" s="5" t="s">
        <v>29</v>
      </c>
      <c r="H85" s="5">
        <v>7</v>
      </c>
      <c r="I85" s="32">
        <v>5.99</v>
      </c>
      <c r="J85" s="5">
        <f t="shared" si="2"/>
        <v>41.93</v>
      </c>
      <c r="K85" s="5">
        <v>9.5</v>
      </c>
      <c r="L85" s="5">
        <f t="shared" si="3"/>
        <v>66.5</v>
      </c>
    </row>
    <row r="86" spans="1:12" ht="22.5" x14ac:dyDescent="0.2">
      <c r="A86" s="4" t="s">
        <v>135</v>
      </c>
      <c r="B86" s="4" t="s">
        <v>100</v>
      </c>
      <c r="C86" s="4" t="s">
        <v>47</v>
      </c>
      <c r="D86" s="4" t="s">
        <v>88</v>
      </c>
      <c r="E86" s="4"/>
      <c r="F86" s="4" t="s">
        <v>154</v>
      </c>
      <c r="G86" s="5" t="s">
        <v>29</v>
      </c>
      <c r="H86" s="5">
        <v>3</v>
      </c>
      <c r="I86" s="32">
        <v>5.67</v>
      </c>
      <c r="J86" s="5">
        <f t="shared" si="2"/>
        <v>17.010000000000002</v>
      </c>
      <c r="K86" s="5">
        <v>9</v>
      </c>
      <c r="L86" s="5">
        <f t="shared" si="3"/>
        <v>27</v>
      </c>
    </row>
    <row r="87" spans="1:12" ht="22.5" x14ac:dyDescent="0.2">
      <c r="A87" s="4" t="s">
        <v>135</v>
      </c>
      <c r="B87" s="4" t="s">
        <v>139</v>
      </c>
      <c r="C87" s="4" t="s">
        <v>84</v>
      </c>
      <c r="D87" s="4" t="s">
        <v>48</v>
      </c>
      <c r="E87" s="4"/>
      <c r="F87" s="4" t="s">
        <v>52</v>
      </c>
      <c r="G87" s="5" t="s">
        <v>29</v>
      </c>
      <c r="H87" s="5">
        <v>12</v>
      </c>
      <c r="I87" s="32">
        <v>69.38</v>
      </c>
      <c r="J87" s="5">
        <f t="shared" si="2"/>
        <v>832.56</v>
      </c>
      <c r="K87" s="5">
        <v>110.12</v>
      </c>
      <c r="L87" s="5">
        <f t="shared" si="3"/>
        <v>1321.44</v>
      </c>
    </row>
    <row r="88" spans="1:12" x14ac:dyDescent="0.2">
      <c r="A88" s="4" t="s">
        <v>135</v>
      </c>
      <c r="B88" s="4" t="s">
        <v>139</v>
      </c>
      <c r="C88" s="4" t="s">
        <v>84</v>
      </c>
      <c r="D88" s="4" t="s">
        <v>11</v>
      </c>
      <c r="E88" s="4"/>
      <c r="F88" s="4" t="s">
        <v>149</v>
      </c>
      <c r="G88" s="5" t="s">
        <v>29</v>
      </c>
      <c r="H88" s="5">
        <v>3</v>
      </c>
      <c r="I88" s="32">
        <v>10.08</v>
      </c>
      <c r="J88" s="5">
        <f t="shared" si="2"/>
        <v>30.24</v>
      </c>
      <c r="K88" s="5">
        <v>16</v>
      </c>
      <c r="L88" s="5">
        <f t="shared" si="3"/>
        <v>48</v>
      </c>
    </row>
    <row r="89" spans="1:12" ht="33.75" x14ac:dyDescent="0.2">
      <c r="A89" s="4" t="s">
        <v>135</v>
      </c>
      <c r="B89" s="4" t="s">
        <v>139</v>
      </c>
      <c r="C89" s="4" t="s">
        <v>84</v>
      </c>
      <c r="D89" s="4" t="s">
        <v>44</v>
      </c>
      <c r="E89" s="4"/>
      <c r="F89" s="4" t="s">
        <v>49</v>
      </c>
      <c r="G89" s="5" t="s">
        <v>53</v>
      </c>
      <c r="H89" s="5">
        <v>60</v>
      </c>
      <c r="I89" s="32">
        <v>11.78</v>
      </c>
      <c r="J89" s="5">
        <f t="shared" si="2"/>
        <v>706.8</v>
      </c>
      <c r="K89" s="5">
        <v>18.7</v>
      </c>
      <c r="L89" s="5">
        <f t="shared" si="3"/>
        <v>1122</v>
      </c>
    </row>
    <row r="90" spans="1:12" ht="45" x14ac:dyDescent="0.2">
      <c r="A90" s="4" t="s">
        <v>135</v>
      </c>
      <c r="B90" s="4" t="s">
        <v>140</v>
      </c>
      <c r="C90" s="4" t="s">
        <v>17</v>
      </c>
      <c r="D90" s="4" t="s">
        <v>11</v>
      </c>
      <c r="E90" s="4"/>
      <c r="F90" s="4" t="s">
        <v>149</v>
      </c>
      <c r="G90" s="5" t="s">
        <v>29</v>
      </c>
      <c r="H90" s="5">
        <v>45</v>
      </c>
      <c r="I90" s="32">
        <v>10.08</v>
      </c>
      <c r="J90" s="5">
        <f t="shared" si="2"/>
        <v>453.6</v>
      </c>
      <c r="K90" s="5">
        <v>16</v>
      </c>
      <c r="L90" s="5">
        <f t="shared" si="3"/>
        <v>720</v>
      </c>
    </row>
    <row r="91" spans="1:12" ht="33.75" x14ac:dyDescent="0.2">
      <c r="A91" s="4" t="s">
        <v>135</v>
      </c>
      <c r="B91" s="4" t="s">
        <v>141</v>
      </c>
      <c r="C91" s="4" t="s">
        <v>15</v>
      </c>
      <c r="D91" s="4" t="s">
        <v>16</v>
      </c>
      <c r="E91" s="4" t="s">
        <v>174</v>
      </c>
      <c r="F91" s="4" t="s">
        <v>25</v>
      </c>
      <c r="G91" s="5" t="s">
        <v>29</v>
      </c>
      <c r="H91" s="5">
        <v>75</v>
      </c>
      <c r="I91" s="32">
        <v>24.26</v>
      </c>
      <c r="J91" s="5">
        <f t="shared" si="2"/>
        <v>1819.5</v>
      </c>
      <c r="K91" s="5">
        <v>38.5</v>
      </c>
      <c r="L91" s="5">
        <f t="shared" si="3"/>
        <v>2887.5</v>
      </c>
    </row>
    <row r="92" spans="1:12" ht="22.5" x14ac:dyDescent="0.2">
      <c r="A92" s="4" t="s">
        <v>135</v>
      </c>
      <c r="B92" s="4" t="s">
        <v>142</v>
      </c>
      <c r="C92" s="4" t="s">
        <v>14</v>
      </c>
      <c r="D92" s="4" t="s">
        <v>11</v>
      </c>
      <c r="E92" s="4"/>
      <c r="F92" s="4" t="s">
        <v>63</v>
      </c>
      <c r="G92" s="5" t="s">
        <v>29</v>
      </c>
      <c r="H92" s="5">
        <v>3</v>
      </c>
      <c r="I92" s="32">
        <v>47.88</v>
      </c>
      <c r="J92" s="5">
        <f t="shared" si="2"/>
        <v>143.63999999999999</v>
      </c>
      <c r="K92" s="5">
        <v>76</v>
      </c>
      <c r="L92" s="5">
        <f t="shared" si="3"/>
        <v>228</v>
      </c>
    </row>
    <row r="93" spans="1:12" ht="22.5" x14ac:dyDescent="0.2">
      <c r="A93" s="4" t="s">
        <v>135</v>
      </c>
      <c r="B93" s="4" t="s">
        <v>142</v>
      </c>
      <c r="C93" s="4" t="s">
        <v>14</v>
      </c>
      <c r="D93" s="4" t="s">
        <v>11</v>
      </c>
      <c r="E93" s="4"/>
      <c r="F93" s="4" t="s">
        <v>150</v>
      </c>
      <c r="G93" s="5" t="s">
        <v>29</v>
      </c>
      <c r="H93" s="5">
        <v>3</v>
      </c>
      <c r="I93" s="32">
        <v>33.39</v>
      </c>
      <c r="J93" s="5">
        <f t="shared" si="2"/>
        <v>100.17</v>
      </c>
      <c r="K93" s="5">
        <v>53</v>
      </c>
      <c r="L93" s="5">
        <f t="shared" si="3"/>
        <v>159</v>
      </c>
    </row>
    <row r="94" spans="1:12" x14ac:dyDescent="0.2">
      <c r="A94" s="4" t="s">
        <v>135</v>
      </c>
      <c r="B94" s="4" t="s">
        <v>143</v>
      </c>
      <c r="C94" s="4" t="s">
        <v>17</v>
      </c>
      <c r="D94" s="4" t="s">
        <v>18</v>
      </c>
      <c r="E94" s="4"/>
      <c r="F94" s="4" t="s">
        <v>26</v>
      </c>
      <c r="G94" s="5" t="s">
        <v>30</v>
      </c>
      <c r="H94" s="5">
        <v>4</v>
      </c>
      <c r="I94" s="32">
        <v>25.2</v>
      </c>
      <c r="J94" s="5">
        <f t="shared" si="2"/>
        <v>100.8</v>
      </c>
      <c r="K94" s="5">
        <v>40</v>
      </c>
      <c r="L94" s="5">
        <f t="shared" si="3"/>
        <v>160</v>
      </c>
    </row>
    <row r="95" spans="1:12" ht="22.5" x14ac:dyDescent="0.2">
      <c r="A95" s="4" t="s">
        <v>135</v>
      </c>
      <c r="B95" s="4" t="s">
        <v>144</v>
      </c>
      <c r="C95" s="4" t="s">
        <v>47</v>
      </c>
      <c r="D95" s="4" t="s">
        <v>11</v>
      </c>
      <c r="E95" s="4" t="s">
        <v>175</v>
      </c>
      <c r="F95" s="4" t="s">
        <v>151</v>
      </c>
      <c r="G95" s="5" t="s">
        <v>29</v>
      </c>
      <c r="H95" s="5">
        <v>21</v>
      </c>
      <c r="I95" s="32">
        <v>25.55</v>
      </c>
      <c r="J95" s="5">
        <f t="shared" si="2"/>
        <v>536.54999999999995</v>
      </c>
      <c r="K95" s="5">
        <v>40.56</v>
      </c>
      <c r="L95" s="5">
        <f t="shared" si="3"/>
        <v>851.76</v>
      </c>
    </row>
    <row r="96" spans="1:12" ht="33.75" x14ac:dyDescent="0.2">
      <c r="A96" s="4" t="s">
        <v>135</v>
      </c>
      <c r="B96" s="4" t="s">
        <v>145</v>
      </c>
      <c r="C96" s="4" t="s">
        <v>56</v>
      </c>
      <c r="D96" s="4" t="s">
        <v>57</v>
      </c>
      <c r="E96" s="4" t="s">
        <v>176</v>
      </c>
      <c r="F96" s="4" t="s">
        <v>66</v>
      </c>
      <c r="G96" s="5" t="s">
        <v>29</v>
      </c>
      <c r="H96" s="5">
        <v>3</v>
      </c>
      <c r="I96" s="32">
        <v>132.30000000000001</v>
      </c>
      <c r="J96" s="5">
        <f t="shared" si="2"/>
        <v>396.9</v>
      </c>
      <c r="K96" s="5">
        <v>210</v>
      </c>
      <c r="L96" s="5">
        <f t="shared" si="3"/>
        <v>630</v>
      </c>
    </row>
    <row r="97" spans="1:12" ht="33.75" x14ac:dyDescent="0.2">
      <c r="A97" s="4" t="s">
        <v>135</v>
      </c>
      <c r="B97" s="4" t="s">
        <v>145</v>
      </c>
      <c r="C97" s="4" t="s">
        <v>14</v>
      </c>
      <c r="D97" s="4" t="s">
        <v>129</v>
      </c>
      <c r="E97" s="4"/>
      <c r="F97" s="4" t="s">
        <v>156</v>
      </c>
      <c r="G97" s="5" t="s">
        <v>29</v>
      </c>
      <c r="H97" s="5">
        <v>3</v>
      </c>
      <c r="I97" s="32">
        <v>132.30000000000001</v>
      </c>
      <c r="J97" s="5">
        <f t="shared" si="2"/>
        <v>396.9</v>
      </c>
      <c r="K97" s="5">
        <v>210</v>
      </c>
      <c r="L97" s="5">
        <f t="shared" si="3"/>
        <v>630</v>
      </c>
    </row>
    <row r="98" spans="1:12" ht="22.5" x14ac:dyDescent="0.2">
      <c r="A98" s="4" t="s">
        <v>135</v>
      </c>
      <c r="B98" s="4" t="s">
        <v>146</v>
      </c>
      <c r="C98" s="4" t="s">
        <v>14</v>
      </c>
      <c r="D98" s="4" t="s">
        <v>59</v>
      </c>
      <c r="E98" s="4" t="s">
        <v>177</v>
      </c>
      <c r="F98" s="4" t="s">
        <v>68</v>
      </c>
      <c r="G98" s="5" t="s">
        <v>29</v>
      </c>
      <c r="H98" s="5">
        <v>1</v>
      </c>
      <c r="I98" s="32">
        <v>31.5</v>
      </c>
      <c r="J98" s="5">
        <f>ROUND((H98*I98),2)</f>
        <v>31.5</v>
      </c>
      <c r="K98" s="5">
        <v>50</v>
      </c>
      <c r="L98" s="5">
        <f>ROUND((H98*K98),2)</f>
        <v>50</v>
      </c>
    </row>
    <row r="99" spans="1:12" x14ac:dyDescent="0.2">
      <c r="A99" s="4" t="s">
        <v>135</v>
      </c>
      <c r="B99" s="4" t="s">
        <v>61</v>
      </c>
      <c r="C99" s="4" t="s">
        <v>21</v>
      </c>
      <c r="D99" s="4" t="s">
        <v>22</v>
      </c>
      <c r="E99" s="4"/>
      <c r="F99" s="4" t="s">
        <v>28</v>
      </c>
      <c r="G99" s="5" t="s">
        <v>29</v>
      </c>
      <c r="H99" s="5">
        <v>3</v>
      </c>
      <c r="I99" s="32">
        <v>25.2</v>
      </c>
      <c r="J99" s="5">
        <f t="shared" si="2"/>
        <v>75.599999999999994</v>
      </c>
      <c r="K99" s="5">
        <v>40</v>
      </c>
      <c r="L99" s="5">
        <f t="shared" si="3"/>
        <v>120</v>
      </c>
    </row>
  </sheetData>
  <sheetProtection algorithmName="SHA-512" hashValue="BmxAgKloFj5xxpREOmv4i8SCmS8OAYaGqUQxmFwrbdm9+NYehs5TpjU3E12acRf7f0Dsk4YFPpthk1iX5xRwOw==" saltValue="WlUNgSyHqkzsV2LzpT0ANA==" spinCount="100000" sheet="1" objects="1" scenarios="1" autoFilter="0"/>
  <autoFilter ref="A1:L99" xr:uid="{00000000-0009-0000-0000-000001000000}"/>
  <conditionalFormatting sqref="I2:I99">
    <cfRule type="cellIs" dxfId="0" priority="1" operator="greaterThan">
      <formula>$K2</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L34"/>
  <sheetViews>
    <sheetView workbookViewId="0">
      <selection activeCell="K13" sqref="K13"/>
    </sheetView>
  </sheetViews>
  <sheetFormatPr defaultRowHeight="15" x14ac:dyDescent="0.25"/>
  <cols>
    <col min="1" max="1" width="7.5703125" customWidth="1"/>
    <col min="2" max="2" width="17.28515625" customWidth="1"/>
    <col min="3" max="3" width="23" customWidth="1"/>
    <col min="4" max="4" width="32.5703125" customWidth="1"/>
    <col min="6" max="6" width="11.28515625" customWidth="1"/>
    <col min="7" max="7" width="13.42578125" customWidth="1"/>
    <col min="8" max="8" width="15.140625" customWidth="1"/>
    <col min="9" max="9" width="15.42578125" customWidth="1"/>
    <col min="11" max="11" width="24.7109375" customWidth="1"/>
    <col min="12" max="12" width="18.140625" customWidth="1"/>
  </cols>
  <sheetData>
    <row r="1" spans="1:12" ht="33.75" x14ac:dyDescent="0.25">
      <c r="A1" s="25" t="s">
        <v>181</v>
      </c>
      <c r="B1" s="25" t="s">
        <v>182</v>
      </c>
      <c r="C1" s="25" t="s">
        <v>183</v>
      </c>
      <c r="D1" s="25" t="s">
        <v>184</v>
      </c>
      <c r="E1" s="25" t="s">
        <v>6</v>
      </c>
      <c r="F1" s="30" t="s">
        <v>185</v>
      </c>
      <c r="G1" s="25" t="s">
        <v>186</v>
      </c>
      <c r="H1" s="30" t="s">
        <v>187</v>
      </c>
      <c r="I1" s="30" t="s">
        <v>188</v>
      </c>
      <c r="J1" s="33"/>
      <c r="K1" s="30" t="s">
        <v>272</v>
      </c>
      <c r="L1" s="31">
        <f>ROUND((SUM(I2:I34)),2)</f>
        <v>27319.81</v>
      </c>
    </row>
    <row r="2" spans="1:12" ht="33.75" x14ac:dyDescent="0.25">
      <c r="A2" s="34">
        <v>1</v>
      </c>
      <c r="B2" s="35" t="s">
        <v>189</v>
      </c>
      <c r="C2" s="35" t="s">
        <v>190</v>
      </c>
      <c r="D2" s="35" t="s">
        <v>191</v>
      </c>
      <c r="E2" s="34" t="s">
        <v>29</v>
      </c>
      <c r="F2" s="36">
        <v>2</v>
      </c>
      <c r="G2" s="35" t="s">
        <v>192</v>
      </c>
      <c r="H2" s="38">
        <v>600</v>
      </c>
      <c r="I2" s="37">
        <f>ROUND((F2*H2),2)</f>
        <v>1200</v>
      </c>
      <c r="J2" s="3"/>
      <c r="K2" s="29"/>
      <c r="L2" s="29"/>
    </row>
    <row r="3" spans="1:12" x14ac:dyDescent="0.25">
      <c r="A3" s="34">
        <v>2</v>
      </c>
      <c r="B3" s="35" t="s">
        <v>189</v>
      </c>
      <c r="C3" s="35" t="s">
        <v>193</v>
      </c>
      <c r="D3" s="35" t="s">
        <v>194</v>
      </c>
      <c r="E3" s="34" t="s">
        <v>29</v>
      </c>
      <c r="F3" s="36">
        <v>3</v>
      </c>
      <c r="G3" s="35" t="s">
        <v>195</v>
      </c>
      <c r="H3" s="38">
        <v>500</v>
      </c>
      <c r="I3" s="37">
        <f t="shared" ref="I3:I34" si="0">ROUND((F3*H3),2)</f>
        <v>1500</v>
      </c>
      <c r="J3" s="3"/>
      <c r="K3" s="29"/>
      <c r="L3" s="29"/>
    </row>
    <row r="4" spans="1:12" ht="22.5" x14ac:dyDescent="0.25">
      <c r="A4" s="34">
        <v>3</v>
      </c>
      <c r="B4" s="35" t="s">
        <v>196</v>
      </c>
      <c r="C4" s="35" t="s">
        <v>197</v>
      </c>
      <c r="D4" s="35" t="s">
        <v>198</v>
      </c>
      <c r="E4" s="34" t="s">
        <v>29</v>
      </c>
      <c r="F4" s="36">
        <v>1</v>
      </c>
      <c r="G4" s="35" t="s">
        <v>199</v>
      </c>
      <c r="H4" s="38">
        <v>500</v>
      </c>
      <c r="I4" s="37">
        <f t="shared" si="0"/>
        <v>500</v>
      </c>
      <c r="J4" s="3"/>
      <c r="K4" s="29"/>
      <c r="L4" s="29"/>
    </row>
    <row r="5" spans="1:12" ht="22.5" x14ac:dyDescent="0.25">
      <c r="A5" s="34">
        <v>4</v>
      </c>
      <c r="B5" s="35" t="s">
        <v>200</v>
      </c>
      <c r="C5" s="35" t="s">
        <v>201</v>
      </c>
      <c r="D5" s="35" t="s">
        <v>202</v>
      </c>
      <c r="E5" s="34" t="s">
        <v>29</v>
      </c>
      <c r="F5" s="36">
        <v>2</v>
      </c>
      <c r="G5" s="35" t="s">
        <v>203</v>
      </c>
      <c r="H5" s="38">
        <v>59.99</v>
      </c>
      <c r="I5" s="37">
        <f t="shared" si="0"/>
        <v>119.98</v>
      </c>
      <c r="J5" s="3"/>
      <c r="K5" s="29"/>
      <c r="L5" s="29"/>
    </row>
    <row r="6" spans="1:12" ht="22.5" x14ac:dyDescent="0.25">
      <c r="A6" s="34">
        <v>5</v>
      </c>
      <c r="B6" s="35" t="s">
        <v>204</v>
      </c>
      <c r="C6" s="35" t="s">
        <v>205</v>
      </c>
      <c r="D6" s="35" t="s">
        <v>206</v>
      </c>
      <c r="E6" s="34" t="s">
        <v>29</v>
      </c>
      <c r="F6" s="36">
        <v>15</v>
      </c>
      <c r="G6" s="35" t="s">
        <v>207</v>
      </c>
      <c r="H6" s="38">
        <v>100</v>
      </c>
      <c r="I6" s="37">
        <f t="shared" si="0"/>
        <v>1500</v>
      </c>
      <c r="J6" s="3"/>
      <c r="K6" s="29"/>
      <c r="L6" s="29"/>
    </row>
    <row r="7" spans="1:12" ht="22.5" x14ac:dyDescent="0.25">
      <c r="A7" s="34">
        <v>6</v>
      </c>
      <c r="B7" s="35" t="s">
        <v>208</v>
      </c>
      <c r="C7" s="35" t="s">
        <v>209</v>
      </c>
      <c r="D7" s="35" t="s">
        <v>210</v>
      </c>
      <c r="E7" s="34" t="s">
        <v>211</v>
      </c>
      <c r="F7" s="36">
        <v>1</v>
      </c>
      <c r="G7" s="35" t="s">
        <v>212</v>
      </c>
      <c r="H7" s="38">
        <v>800</v>
      </c>
      <c r="I7" s="37">
        <f t="shared" si="0"/>
        <v>800</v>
      </c>
      <c r="J7" s="3"/>
      <c r="K7" s="29"/>
      <c r="L7" s="29"/>
    </row>
    <row r="8" spans="1:12" ht="22.5" x14ac:dyDescent="0.25">
      <c r="A8" s="34">
        <v>7</v>
      </c>
      <c r="B8" s="35" t="s">
        <v>208</v>
      </c>
      <c r="C8" s="35" t="s">
        <v>213</v>
      </c>
      <c r="D8" s="35" t="s">
        <v>214</v>
      </c>
      <c r="E8" s="34" t="s">
        <v>29</v>
      </c>
      <c r="F8" s="36">
        <v>15</v>
      </c>
      <c r="G8" s="35" t="s">
        <v>215</v>
      </c>
      <c r="H8" s="38">
        <v>50</v>
      </c>
      <c r="I8" s="37">
        <f t="shared" si="0"/>
        <v>750</v>
      </c>
      <c r="J8" s="3"/>
      <c r="K8" s="29"/>
      <c r="L8" s="29"/>
    </row>
    <row r="9" spans="1:12" ht="33.75" x14ac:dyDescent="0.25">
      <c r="A9" s="34">
        <v>8</v>
      </c>
      <c r="B9" s="35" t="s">
        <v>208</v>
      </c>
      <c r="C9" s="35" t="s">
        <v>216</v>
      </c>
      <c r="D9" s="35" t="s">
        <v>217</v>
      </c>
      <c r="E9" s="34" t="s">
        <v>29</v>
      </c>
      <c r="F9" s="36">
        <v>15</v>
      </c>
      <c r="G9" s="35" t="s">
        <v>218</v>
      </c>
      <c r="H9" s="38">
        <v>49.99</v>
      </c>
      <c r="I9" s="37">
        <f t="shared" si="0"/>
        <v>749.85</v>
      </c>
      <c r="J9" s="3"/>
      <c r="K9" s="29"/>
      <c r="L9" s="29"/>
    </row>
    <row r="10" spans="1:12" x14ac:dyDescent="0.25">
      <c r="A10" s="34">
        <v>9</v>
      </c>
      <c r="B10" s="35" t="s">
        <v>219</v>
      </c>
      <c r="C10" s="35" t="s">
        <v>220</v>
      </c>
      <c r="D10" s="35" t="s">
        <v>221</v>
      </c>
      <c r="E10" s="34" t="s">
        <v>29</v>
      </c>
      <c r="F10" s="36">
        <v>1</v>
      </c>
      <c r="G10" s="35" t="s">
        <v>222</v>
      </c>
      <c r="H10" s="38">
        <v>2200</v>
      </c>
      <c r="I10" s="37">
        <f>ROUND((F10*H10),2)</f>
        <v>2200</v>
      </c>
      <c r="J10" s="3"/>
      <c r="K10" s="29"/>
      <c r="L10" s="29"/>
    </row>
    <row r="11" spans="1:12" x14ac:dyDescent="0.25">
      <c r="A11" s="34">
        <v>10</v>
      </c>
      <c r="B11" s="35" t="s">
        <v>223</v>
      </c>
      <c r="C11" s="35" t="s">
        <v>220</v>
      </c>
      <c r="D11" s="35" t="s">
        <v>221</v>
      </c>
      <c r="E11" s="34" t="s">
        <v>29</v>
      </c>
      <c r="F11" s="36">
        <v>1</v>
      </c>
      <c r="G11" s="35" t="s">
        <v>222</v>
      </c>
      <c r="H11" s="38">
        <v>2499.9899999999998</v>
      </c>
      <c r="I11" s="37">
        <f t="shared" si="0"/>
        <v>2499.9899999999998</v>
      </c>
      <c r="J11" s="3"/>
      <c r="K11" s="29"/>
      <c r="L11" s="29"/>
    </row>
    <row r="12" spans="1:12" ht="22.5" x14ac:dyDescent="0.25">
      <c r="A12" s="34">
        <v>11</v>
      </c>
      <c r="B12" s="35" t="s">
        <v>224</v>
      </c>
      <c r="C12" s="35" t="s">
        <v>225</v>
      </c>
      <c r="D12" s="35" t="s">
        <v>226</v>
      </c>
      <c r="E12" s="34" t="s">
        <v>29</v>
      </c>
      <c r="F12" s="36">
        <v>1</v>
      </c>
      <c r="G12" s="35"/>
      <c r="H12" s="38">
        <v>699.99</v>
      </c>
      <c r="I12" s="37">
        <f t="shared" si="0"/>
        <v>699.99</v>
      </c>
      <c r="J12" s="3"/>
      <c r="K12" s="29"/>
      <c r="L12" s="29"/>
    </row>
    <row r="13" spans="1:12" ht="22.5" x14ac:dyDescent="0.25">
      <c r="A13" s="34">
        <v>12</v>
      </c>
      <c r="B13" s="35" t="s">
        <v>227</v>
      </c>
      <c r="C13" s="35" t="s">
        <v>225</v>
      </c>
      <c r="D13" s="35" t="s">
        <v>226</v>
      </c>
      <c r="E13" s="34" t="s">
        <v>29</v>
      </c>
      <c r="F13" s="36">
        <v>1</v>
      </c>
      <c r="G13" s="35"/>
      <c r="H13" s="38">
        <v>800</v>
      </c>
      <c r="I13" s="37">
        <f t="shared" si="0"/>
        <v>800</v>
      </c>
      <c r="J13" s="3"/>
      <c r="K13" s="29"/>
      <c r="L13" s="29"/>
    </row>
    <row r="14" spans="1:12" ht="22.5" x14ac:dyDescent="0.25">
      <c r="A14" s="34">
        <v>13</v>
      </c>
      <c r="B14" s="35" t="s">
        <v>224</v>
      </c>
      <c r="C14" s="35" t="s">
        <v>225</v>
      </c>
      <c r="D14" s="35" t="s">
        <v>228</v>
      </c>
      <c r="E14" s="34" t="s">
        <v>29</v>
      </c>
      <c r="F14" s="36">
        <v>1</v>
      </c>
      <c r="G14" s="35"/>
      <c r="H14" s="38">
        <v>1299.98</v>
      </c>
      <c r="I14" s="37">
        <f t="shared" si="0"/>
        <v>1299.98</v>
      </c>
      <c r="J14" s="3"/>
      <c r="K14" s="29"/>
      <c r="L14" s="29"/>
    </row>
    <row r="15" spans="1:12" ht="22.5" x14ac:dyDescent="0.25">
      <c r="A15" s="34">
        <v>14</v>
      </c>
      <c r="B15" s="35" t="s">
        <v>227</v>
      </c>
      <c r="C15" s="35" t="s">
        <v>225</v>
      </c>
      <c r="D15" s="35" t="s">
        <v>228</v>
      </c>
      <c r="E15" s="34" t="s">
        <v>29</v>
      </c>
      <c r="F15" s="36">
        <v>1</v>
      </c>
      <c r="G15" s="35"/>
      <c r="H15" s="38">
        <v>1200</v>
      </c>
      <c r="I15" s="37">
        <f t="shared" si="0"/>
        <v>1200</v>
      </c>
      <c r="J15" s="3"/>
      <c r="K15" s="29"/>
      <c r="L15" s="29"/>
    </row>
    <row r="16" spans="1:12" ht="22.5" x14ac:dyDescent="0.25">
      <c r="A16" s="34">
        <v>15</v>
      </c>
      <c r="B16" s="35" t="s">
        <v>229</v>
      </c>
      <c r="C16" s="35" t="s">
        <v>57</v>
      </c>
      <c r="D16" s="35" t="s">
        <v>66</v>
      </c>
      <c r="E16" s="34" t="s">
        <v>29</v>
      </c>
      <c r="F16" s="36">
        <v>1</v>
      </c>
      <c r="G16" s="35" t="s">
        <v>230</v>
      </c>
      <c r="H16" s="38">
        <v>150</v>
      </c>
      <c r="I16" s="37">
        <f t="shared" si="0"/>
        <v>150</v>
      </c>
      <c r="J16" s="3"/>
      <c r="K16" s="29"/>
      <c r="L16" s="29"/>
    </row>
    <row r="17" spans="1:12" x14ac:dyDescent="0.25">
      <c r="A17" s="34">
        <v>16</v>
      </c>
      <c r="B17" s="35" t="s">
        <v>231</v>
      </c>
      <c r="C17" s="35" t="s">
        <v>232</v>
      </c>
      <c r="D17" s="35" t="s">
        <v>233</v>
      </c>
      <c r="E17" s="34" t="s">
        <v>29</v>
      </c>
      <c r="F17" s="36">
        <v>1</v>
      </c>
      <c r="G17" s="35" t="s">
        <v>234</v>
      </c>
      <c r="H17" s="38">
        <v>400</v>
      </c>
      <c r="I17" s="37">
        <f t="shared" si="0"/>
        <v>400</v>
      </c>
      <c r="J17" s="3"/>
      <c r="K17" s="29"/>
      <c r="L17" s="29"/>
    </row>
    <row r="18" spans="1:12" x14ac:dyDescent="0.25">
      <c r="A18" s="34">
        <v>17</v>
      </c>
      <c r="B18" s="35" t="s">
        <v>223</v>
      </c>
      <c r="C18" s="35" t="s">
        <v>232</v>
      </c>
      <c r="D18" s="35" t="s">
        <v>233</v>
      </c>
      <c r="E18" s="34" t="s">
        <v>29</v>
      </c>
      <c r="F18" s="36">
        <v>1</v>
      </c>
      <c r="G18" s="35" t="s">
        <v>235</v>
      </c>
      <c r="H18" s="38">
        <v>599.99</v>
      </c>
      <c r="I18" s="37">
        <f t="shared" si="0"/>
        <v>599.99</v>
      </c>
      <c r="J18" s="3"/>
      <c r="K18" s="29"/>
      <c r="L18" s="29"/>
    </row>
    <row r="19" spans="1:12" x14ac:dyDescent="0.25">
      <c r="A19" s="34">
        <v>18</v>
      </c>
      <c r="B19" s="35" t="s">
        <v>231</v>
      </c>
      <c r="C19" s="35" t="s">
        <v>105</v>
      </c>
      <c r="D19" s="35" t="s">
        <v>233</v>
      </c>
      <c r="E19" s="34" t="s">
        <v>29</v>
      </c>
      <c r="F19" s="36">
        <v>1</v>
      </c>
      <c r="G19" s="35" t="s">
        <v>236</v>
      </c>
      <c r="H19" s="38">
        <v>600.01</v>
      </c>
      <c r="I19" s="37">
        <f t="shared" si="0"/>
        <v>600.01</v>
      </c>
      <c r="J19" s="3"/>
      <c r="K19" s="29"/>
      <c r="L19" s="29"/>
    </row>
    <row r="20" spans="1:12" x14ac:dyDescent="0.25">
      <c r="A20" s="34">
        <v>19</v>
      </c>
      <c r="B20" s="35" t="s">
        <v>223</v>
      </c>
      <c r="C20" s="35" t="s">
        <v>105</v>
      </c>
      <c r="D20" s="35" t="s">
        <v>233</v>
      </c>
      <c r="E20" s="34" t="s">
        <v>29</v>
      </c>
      <c r="F20" s="36">
        <v>1</v>
      </c>
      <c r="G20" s="35" t="s">
        <v>235</v>
      </c>
      <c r="H20" s="38">
        <v>800.02</v>
      </c>
      <c r="I20" s="37">
        <f t="shared" si="0"/>
        <v>800.02</v>
      </c>
      <c r="J20" s="3"/>
      <c r="K20" s="29"/>
      <c r="L20" s="29"/>
    </row>
    <row r="21" spans="1:12" x14ac:dyDescent="0.25">
      <c r="A21" s="34">
        <v>20</v>
      </c>
      <c r="B21" s="35" t="s">
        <v>237</v>
      </c>
      <c r="C21" s="35" t="s">
        <v>238</v>
      </c>
      <c r="D21" s="35" t="s">
        <v>221</v>
      </c>
      <c r="E21" s="34" t="s">
        <v>29</v>
      </c>
      <c r="F21" s="36">
        <v>1</v>
      </c>
      <c r="G21" s="35" t="s">
        <v>239</v>
      </c>
      <c r="H21" s="38">
        <v>600.01</v>
      </c>
      <c r="I21" s="37">
        <f t="shared" si="0"/>
        <v>600.01</v>
      </c>
      <c r="J21" s="3"/>
      <c r="K21" s="29"/>
      <c r="L21" s="29"/>
    </row>
    <row r="22" spans="1:12" x14ac:dyDescent="0.25">
      <c r="A22" s="34">
        <v>21</v>
      </c>
      <c r="B22" s="35" t="s">
        <v>237</v>
      </c>
      <c r="C22" s="35" t="s">
        <v>238</v>
      </c>
      <c r="D22" s="35" t="s">
        <v>240</v>
      </c>
      <c r="E22" s="34" t="s">
        <v>29</v>
      </c>
      <c r="F22" s="36">
        <v>1</v>
      </c>
      <c r="G22" s="35"/>
      <c r="H22" s="38">
        <v>400</v>
      </c>
      <c r="I22" s="37">
        <f t="shared" si="0"/>
        <v>400</v>
      </c>
      <c r="J22" s="3"/>
      <c r="K22" s="29"/>
      <c r="L22" s="29"/>
    </row>
    <row r="23" spans="1:12" ht="22.5" x14ac:dyDescent="0.25">
      <c r="A23" s="34">
        <v>22</v>
      </c>
      <c r="B23" s="35" t="s">
        <v>241</v>
      </c>
      <c r="C23" s="35" t="s">
        <v>242</v>
      </c>
      <c r="D23" s="35" t="s">
        <v>243</v>
      </c>
      <c r="E23" s="34" t="s">
        <v>29</v>
      </c>
      <c r="F23" s="36">
        <v>3</v>
      </c>
      <c r="G23" s="35" t="s">
        <v>244</v>
      </c>
      <c r="H23" s="38">
        <v>300.01</v>
      </c>
      <c r="I23" s="37">
        <f t="shared" si="0"/>
        <v>900.03</v>
      </c>
      <c r="J23" s="3"/>
      <c r="K23" s="29"/>
      <c r="L23" s="29"/>
    </row>
    <row r="24" spans="1:12" x14ac:dyDescent="0.25">
      <c r="A24" s="34">
        <v>23</v>
      </c>
      <c r="B24" s="35" t="s">
        <v>245</v>
      </c>
      <c r="C24" s="35" t="s">
        <v>246</v>
      </c>
      <c r="D24" s="35" t="s">
        <v>247</v>
      </c>
      <c r="E24" s="34" t="s">
        <v>29</v>
      </c>
      <c r="F24" s="36">
        <v>1</v>
      </c>
      <c r="G24" s="35" t="s">
        <v>248</v>
      </c>
      <c r="H24" s="38">
        <v>400</v>
      </c>
      <c r="I24" s="37">
        <f t="shared" si="0"/>
        <v>400</v>
      </c>
      <c r="J24" s="3"/>
      <c r="K24" s="29"/>
      <c r="L24" s="29"/>
    </row>
    <row r="25" spans="1:12" ht="22.5" x14ac:dyDescent="0.25">
      <c r="A25" s="34">
        <v>24</v>
      </c>
      <c r="B25" s="35" t="s">
        <v>249</v>
      </c>
      <c r="C25" s="35" t="s">
        <v>250</v>
      </c>
      <c r="D25" s="35" t="s">
        <v>251</v>
      </c>
      <c r="E25" s="34" t="s">
        <v>252</v>
      </c>
      <c r="F25" s="36">
        <v>1</v>
      </c>
      <c r="G25" s="35" t="s">
        <v>253</v>
      </c>
      <c r="H25" s="38">
        <v>1700</v>
      </c>
      <c r="I25" s="37">
        <f t="shared" si="0"/>
        <v>1700</v>
      </c>
      <c r="J25" s="3"/>
      <c r="K25" s="29"/>
      <c r="L25" s="29"/>
    </row>
    <row r="26" spans="1:12" ht="22.5" x14ac:dyDescent="0.25">
      <c r="A26" s="34">
        <v>25</v>
      </c>
      <c r="B26" s="35" t="s">
        <v>254</v>
      </c>
      <c r="C26" s="35" t="s">
        <v>255</v>
      </c>
      <c r="D26" s="35" t="s">
        <v>256</v>
      </c>
      <c r="E26" s="34" t="s">
        <v>29</v>
      </c>
      <c r="F26" s="36">
        <v>3</v>
      </c>
      <c r="G26" s="35"/>
      <c r="H26" s="38">
        <v>399.99</v>
      </c>
      <c r="I26" s="37">
        <f t="shared" si="0"/>
        <v>1199.97</v>
      </c>
      <c r="J26" s="3"/>
      <c r="K26" s="29"/>
      <c r="L26" s="29"/>
    </row>
    <row r="27" spans="1:12" ht="33.75" x14ac:dyDescent="0.25">
      <c r="A27" s="34">
        <v>26</v>
      </c>
      <c r="B27" s="35" t="s">
        <v>254</v>
      </c>
      <c r="C27" s="35" t="s">
        <v>255</v>
      </c>
      <c r="D27" s="35" t="s">
        <v>257</v>
      </c>
      <c r="E27" s="34" t="s">
        <v>29</v>
      </c>
      <c r="F27" s="36">
        <v>1</v>
      </c>
      <c r="G27" s="35"/>
      <c r="H27" s="38">
        <v>500</v>
      </c>
      <c r="I27" s="37">
        <f t="shared" si="0"/>
        <v>500</v>
      </c>
      <c r="J27" s="3"/>
      <c r="K27" s="29"/>
      <c r="L27" s="29"/>
    </row>
    <row r="28" spans="1:12" ht="22.5" x14ac:dyDescent="0.25">
      <c r="A28" s="34">
        <v>27</v>
      </c>
      <c r="B28" s="35" t="s">
        <v>254</v>
      </c>
      <c r="C28" s="35" t="s">
        <v>258</v>
      </c>
      <c r="D28" s="35" t="s">
        <v>259</v>
      </c>
      <c r="E28" s="34" t="s">
        <v>29</v>
      </c>
      <c r="F28" s="36">
        <v>10</v>
      </c>
      <c r="G28" s="35"/>
      <c r="H28" s="38">
        <v>49.99</v>
      </c>
      <c r="I28" s="37">
        <f t="shared" si="0"/>
        <v>499.9</v>
      </c>
      <c r="J28" s="3"/>
      <c r="K28" s="29"/>
      <c r="L28" s="29"/>
    </row>
    <row r="29" spans="1:12" x14ac:dyDescent="0.25">
      <c r="A29" s="34">
        <v>28</v>
      </c>
      <c r="B29" s="35" t="s">
        <v>254</v>
      </c>
      <c r="C29" s="35" t="s">
        <v>260</v>
      </c>
      <c r="D29" s="35" t="s">
        <v>261</v>
      </c>
      <c r="E29" s="34" t="s">
        <v>29</v>
      </c>
      <c r="F29" s="36">
        <v>5</v>
      </c>
      <c r="G29" s="35"/>
      <c r="H29" s="38">
        <v>50</v>
      </c>
      <c r="I29" s="37">
        <f t="shared" si="0"/>
        <v>250</v>
      </c>
      <c r="J29" s="3"/>
      <c r="K29" s="29"/>
      <c r="L29" s="29"/>
    </row>
    <row r="30" spans="1:12" x14ac:dyDescent="0.25">
      <c r="A30" s="34">
        <v>29</v>
      </c>
      <c r="B30" s="35" t="s">
        <v>262</v>
      </c>
      <c r="C30" s="35" t="s">
        <v>263</v>
      </c>
      <c r="D30" s="35" t="s">
        <v>264</v>
      </c>
      <c r="E30" s="34" t="s">
        <v>29</v>
      </c>
      <c r="F30" s="36">
        <v>4</v>
      </c>
      <c r="G30" s="35"/>
      <c r="H30" s="38">
        <v>199.99</v>
      </c>
      <c r="I30" s="37">
        <f t="shared" si="0"/>
        <v>799.96</v>
      </c>
      <c r="J30" s="3"/>
      <c r="K30" s="29"/>
      <c r="L30" s="29"/>
    </row>
    <row r="31" spans="1:12" x14ac:dyDescent="0.25">
      <c r="A31" s="34">
        <v>30</v>
      </c>
      <c r="B31" s="35" t="s">
        <v>262</v>
      </c>
      <c r="C31" s="35" t="s">
        <v>263</v>
      </c>
      <c r="D31" s="35" t="s">
        <v>265</v>
      </c>
      <c r="E31" s="34" t="s">
        <v>29</v>
      </c>
      <c r="F31" s="36">
        <v>1</v>
      </c>
      <c r="G31" s="35"/>
      <c r="H31" s="38">
        <v>400.01</v>
      </c>
      <c r="I31" s="37">
        <f t="shared" si="0"/>
        <v>400.01</v>
      </c>
      <c r="J31" s="3"/>
      <c r="K31" s="29"/>
      <c r="L31" s="29"/>
    </row>
    <row r="32" spans="1:12" ht="33.75" x14ac:dyDescent="0.25">
      <c r="A32" s="34">
        <v>31</v>
      </c>
      <c r="B32" s="35" t="s">
        <v>262</v>
      </c>
      <c r="C32" s="35" t="s">
        <v>266</v>
      </c>
      <c r="D32" s="35" t="s">
        <v>267</v>
      </c>
      <c r="E32" s="34" t="s">
        <v>29</v>
      </c>
      <c r="F32" s="36">
        <v>2</v>
      </c>
      <c r="G32" s="35"/>
      <c r="H32" s="38">
        <v>400.01</v>
      </c>
      <c r="I32" s="37">
        <f t="shared" si="0"/>
        <v>800.02</v>
      </c>
      <c r="J32" s="3"/>
      <c r="K32" s="29"/>
      <c r="L32" s="29"/>
    </row>
    <row r="33" spans="1:12" ht="22.5" x14ac:dyDescent="0.25">
      <c r="A33" s="34">
        <v>32</v>
      </c>
      <c r="B33" s="35" t="s">
        <v>208</v>
      </c>
      <c r="C33" s="35" t="s">
        <v>268</v>
      </c>
      <c r="D33" s="35" t="s">
        <v>269</v>
      </c>
      <c r="E33" s="34" t="s">
        <v>29</v>
      </c>
      <c r="F33" s="36">
        <v>5</v>
      </c>
      <c r="G33" s="35"/>
      <c r="H33" s="38">
        <v>50.02</v>
      </c>
      <c r="I33" s="37">
        <f t="shared" si="0"/>
        <v>250.1</v>
      </c>
      <c r="J33" s="3"/>
      <c r="K33" s="29"/>
      <c r="L33" s="29"/>
    </row>
    <row r="34" spans="1:12" x14ac:dyDescent="0.25">
      <c r="A34" s="39">
        <v>33</v>
      </c>
      <c r="B34" s="26" t="s">
        <v>17</v>
      </c>
      <c r="C34" s="26" t="s">
        <v>18</v>
      </c>
      <c r="D34" s="26" t="s">
        <v>26</v>
      </c>
      <c r="E34" s="39" t="s">
        <v>271</v>
      </c>
      <c r="F34" s="27">
        <v>5</v>
      </c>
      <c r="G34" s="40"/>
      <c r="H34" s="38">
        <v>50</v>
      </c>
      <c r="I34" s="37">
        <f t="shared" si="0"/>
        <v>250</v>
      </c>
    </row>
  </sheetData>
  <sheetProtection algorithmName="SHA-512" hashValue="/xPPn8nX8C5ANx21NRUGXpFN+frLSF51aWvCvuKiEmCSm5tn/e59H9G5mAJcVGSAB8mrwjr3HnrhWCgseDt9LQ==" saltValue="MjDD3yKKyoXSyyieX9i1EA==" spinCount="100000" sheet="1" objects="1" scenarios="1"/>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SKAICIUOKLE</vt:lpstr>
      <vt:lpstr>PLANINIAI DARBAI</vt:lpstr>
      <vt:lpstr>NEPLANINIAI DARBAI</vt:lpstr>
    </vt:vector>
  </TitlesOfParts>
  <Company>UAB TIC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Bukatkaitė</dc:creator>
  <cp:lastModifiedBy>Jovita Sebestijonaitė</cp:lastModifiedBy>
  <cp:lastPrinted>2019-10-25T11:55:04Z</cp:lastPrinted>
  <dcterms:created xsi:type="dcterms:W3CDTF">2019-07-01T11:21:34Z</dcterms:created>
  <dcterms:modified xsi:type="dcterms:W3CDTF">2019-11-26T06:55:19Z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20c693d-44b7-4e16-b3dd-4fcd87401cf5_Enabled">
    <vt:lpwstr>True</vt:lpwstr>
  </property>
  <property fmtid="{D5CDD505-2E9C-101B-9397-08002B2CF9AE}" pid="3" name="MSIP_Label_320c693d-44b7-4e16-b3dd-4fcd87401cf5_SiteId">
    <vt:lpwstr>ea88e983-d65a-47b3-adb4-3e1c6d2110d2</vt:lpwstr>
  </property>
  <property fmtid="{D5CDD505-2E9C-101B-9397-08002B2CF9AE}" pid="4" name="MSIP_Label_320c693d-44b7-4e16-b3dd-4fcd87401cf5_Owner">
    <vt:lpwstr>Jovita.Sebestijonaite@ignitis.lt</vt:lpwstr>
  </property>
  <property fmtid="{D5CDD505-2E9C-101B-9397-08002B2CF9AE}" pid="5" name="MSIP_Label_320c693d-44b7-4e16-b3dd-4fcd87401cf5_SetDate">
    <vt:lpwstr>2019-11-26T06:55:10.9372331Z</vt:lpwstr>
  </property>
  <property fmtid="{D5CDD505-2E9C-101B-9397-08002B2CF9AE}" pid="6" name="MSIP_Label_320c693d-44b7-4e16-b3dd-4fcd87401cf5_Name">
    <vt:lpwstr>Viešo naudojimo</vt:lpwstr>
  </property>
  <property fmtid="{D5CDD505-2E9C-101B-9397-08002B2CF9AE}" pid="7" name="MSIP_Label_320c693d-44b7-4e16-b3dd-4fcd87401cf5_Application">
    <vt:lpwstr>Microsoft Azure Information Protection</vt:lpwstr>
  </property>
  <property fmtid="{D5CDD505-2E9C-101B-9397-08002B2CF9AE}" pid="8" name="MSIP_Label_320c693d-44b7-4e16-b3dd-4fcd87401cf5_ActionId">
    <vt:lpwstr>fe3afba5-689e-44fd-9ab2-0c587ac331b6</vt:lpwstr>
  </property>
  <property fmtid="{D5CDD505-2E9C-101B-9397-08002B2CF9AE}" pid="9" name="MSIP_Label_320c693d-44b7-4e16-b3dd-4fcd87401cf5_Extended_MSFT_Method">
    <vt:lpwstr>Manual</vt:lpwstr>
  </property>
  <property fmtid="{D5CDD505-2E9C-101B-9397-08002B2CF9AE}" pid="10" name="MSIP_Label_190751af-2442-49a7-b7b9-9f0bcce858c9_Enabled">
    <vt:lpwstr>True</vt:lpwstr>
  </property>
  <property fmtid="{D5CDD505-2E9C-101B-9397-08002B2CF9AE}" pid="11" name="MSIP_Label_190751af-2442-49a7-b7b9-9f0bcce858c9_SiteId">
    <vt:lpwstr>ea88e983-d65a-47b3-adb4-3e1c6d2110d2</vt:lpwstr>
  </property>
  <property fmtid="{D5CDD505-2E9C-101B-9397-08002B2CF9AE}" pid="12" name="MSIP_Label_190751af-2442-49a7-b7b9-9f0bcce858c9_Owner">
    <vt:lpwstr>Jovita.Sebestijonaite@ignitis.lt</vt:lpwstr>
  </property>
  <property fmtid="{D5CDD505-2E9C-101B-9397-08002B2CF9AE}" pid="13" name="MSIP_Label_190751af-2442-49a7-b7b9-9f0bcce858c9_SetDate">
    <vt:lpwstr>2019-11-26T06:55:10.9372331Z</vt:lpwstr>
  </property>
  <property fmtid="{D5CDD505-2E9C-101B-9397-08002B2CF9AE}" pid="14" name="MSIP_Label_190751af-2442-49a7-b7b9-9f0bcce858c9_Name">
    <vt:lpwstr>Be žymos</vt:lpwstr>
  </property>
  <property fmtid="{D5CDD505-2E9C-101B-9397-08002B2CF9AE}" pid="15" name="MSIP_Label_190751af-2442-49a7-b7b9-9f0bcce858c9_Application">
    <vt:lpwstr>Microsoft Azure Information Protection</vt:lpwstr>
  </property>
  <property fmtid="{D5CDD505-2E9C-101B-9397-08002B2CF9AE}" pid="16" name="MSIP_Label_190751af-2442-49a7-b7b9-9f0bcce858c9_ActionId">
    <vt:lpwstr>fe3afba5-689e-44fd-9ab2-0c587ac331b6</vt:lpwstr>
  </property>
  <property fmtid="{D5CDD505-2E9C-101B-9397-08002B2CF9AE}" pid="17" name="MSIP_Label_190751af-2442-49a7-b7b9-9f0bcce858c9_Parent">
    <vt:lpwstr>320c693d-44b7-4e16-b3dd-4fcd87401cf5</vt:lpwstr>
  </property>
  <property fmtid="{D5CDD505-2E9C-101B-9397-08002B2CF9AE}" pid="18" name="MSIP_Label_190751af-2442-49a7-b7b9-9f0bcce858c9_Extended_MSFT_Method">
    <vt:lpwstr>Manual</vt:lpwstr>
  </property>
  <property fmtid="{D5CDD505-2E9C-101B-9397-08002B2CF9AE}" pid="19" name="Sensitivity">
    <vt:lpwstr>Viešo naudojimo Be žymos</vt:lpwstr>
  </property>
</Properties>
</file>