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slk\Desktop\Pirkimai\ESO\2019\485. Panevėžio mokymų simuliatoriaus sudefektuotos įrangos remontas\VIEŠINIMUI\"/>
    </mc:Choice>
  </mc:AlternateContent>
  <bookViews>
    <workbookView xWindow="0" yWindow="0" windowWidth="13365" windowHeight="116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" i="1" l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4" i="1"/>
  <c r="Z25" i="1" l="1"/>
  <c r="Z27" i="1" s="1"/>
  <c r="Z26" i="1" s="1"/>
  <c r="H22" i="1"/>
  <c r="H24" i="1" s="1"/>
  <c r="H23" i="1" s="1"/>
  <c r="Q31" i="1"/>
  <c r="Q33" i="1" s="1"/>
  <c r="Q32" i="1" s="1"/>
  <c r="D30" i="1" l="1"/>
</calcChain>
</file>

<file path=xl/sharedStrings.xml><?xml version="1.0" encoding="utf-8"?>
<sst xmlns="http://schemas.openxmlformats.org/spreadsheetml/2006/main" count="237" uniqueCount="118">
  <si>
    <t>Eil. Nr.</t>
  </si>
  <si>
    <t>Paslaugos pavadinimas</t>
  </si>
  <si>
    <t>Matavimo vienetas</t>
  </si>
  <si>
    <t>Faktinis turimos įrangos, kabelių bei prietaisų skaičius</t>
  </si>
  <si>
    <t>1 mato vieneto įkainis EUR be PVM</t>
  </si>
  <si>
    <t>Kaina EUR be PVM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</si>
  <si>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</si>
  <si>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</si>
  <si>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</si>
  <si>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</si>
  <si>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</si>
  <si>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</si>
  <si>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</si>
  <si>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</si>
  <si>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</si>
  <si>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</si>
  <si>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</si>
  <si>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</si>
  <si>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</si>
  <si>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</si>
  <si>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</si>
  <si>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</si>
  <si>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</si>
  <si>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</si>
  <si>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Pasiūlymo kaina EUR be PVM</t>
  </si>
  <si>
    <t>Pasiūlymo kaina EUR su PVM</t>
  </si>
  <si>
    <t>PVM</t>
  </si>
  <si>
    <t>PLV - programuojamas loginis valdiklio branduolio programinės (angl.: firmware) versijos atnaujinimas</t>
  </si>
  <si>
    <t>PLV spintos sugedusios ar susidėvėjusios įrangos remontas</t>
  </si>
  <si>
    <t>Lauko kabelių techninės būklės tikrinimas, izoliacijos varžų matavimas</t>
  </si>
  <si>
    <t>Lauko kabelių pažeidimų tikrinimas ir remontas</t>
  </si>
  <si>
    <t>Šuliniuose esančių slėgio daviklių metrologinė patikra</t>
  </si>
  <si>
    <t>Valdomos sklendės techninės būklės tikrinimas ir atstatymas</t>
  </si>
  <si>
    <t>PLV komunikacijos su DRP telemetrijos kontroleriu patikra, darbinių parametrų atnaujinimas</t>
  </si>
  <si>
    <t>Hidrouždaro  techninės būklės tikrinimas ir veikimo atstatymas (neįskaitant dujų technologijos darbų, t.y. vandens užpylimo)</t>
  </si>
  <si>
    <t>PLV komunikacijos su katodinės saugos stočių kontroleriais (2vnt) patikra, darbinių parametrų atnaujinimas</t>
  </si>
  <si>
    <t>Dujotiekio dangos izoliacijos pažeidimų imitavimo sistemos skydų, požeminių elementų tikrinimas ir remontas</t>
  </si>
  <si>
    <t>AS-2 spintos  dujų filtrų tiekimas ir pakeitimas</t>
  </si>
  <si>
    <t>AS-2 spintos sistemos sandarumo patikrinimas</t>
  </si>
  <si>
    <t>AS-2 spintos rutulinių kranų techninės būklės patikra</t>
  </si>
  <si>
    <t>AS-2 spintos solenoidinių ventilių techninės būklės patikra</t>
  </si>
  <si>
    <t>AS-2 spintos elektromagnetų techninės būklės patikra</t>
  </si>
  <si>
    <t>Dujų nuotėkio sistemos taškuose „N1“, „N2“, „N3“ ir „N4“ valdymo veikimo patikrinimas</t>
  </si>
  <si>
    <t>Dujų nuotėkio sistemos šuliniuose “Š1, „Š2“, Š3“ ir rūsyje valdymo veikimo patikrinimas</t>
  </si>
  <si>
    <t>Uždujinimo daviklių šuliniuose ir rūsyje techninės būklės patikrinimas, kalibravimas</t>
  </si>
  <si>
    <t>vnt.</t>
  </si>
  <si>
    <t>m</t>
  </si>
  <si>
    <t>vnt</t>
  </si>
  <si>
    <t>kompl.</t>
  </si>
  <si>
    <t>Lentelė Nr.1 Techninio aptarnavimo ir taisymo paslaugų sąrašas ir kiekiai</t>
  </si>
  <si>
    <t>Modulinis programuojamas loginis valdiklis. Scadapack350 (P350-1A20-AA00),Schneider Electric arba lygiavertis</t>
  </si>
  <si>
    <t>Modulinio programuojamo loginio valdiklio diskretinių išėjimų (16x) išplėtimo modulis 5406A DO16 (297284),Schneider Electric arba lygiavertis</t>
  </si>
  <si>
    <t>Maitinimo šaltinis (akumuliatorių pakrovėjas) 24 VDC/10A Mastervolt IVO Compact 24/12-3, Olandija  arba lygiavertis</t>
  </si>
  <si>
    <t>Viršįtampių iškroviklis 2P 230 VAC tinklui  DEHNrail DR M 2P 255 FM 953 205 arba lygiavertis</t>
  </si>
  <si>
    <t>Viršįtampių iškroviklis Ethernet ryšiui DPA M CAT6 RJ45S 48  929 100 arba lygiavertis</t>
  </si>
  <si>
    <t>Relė 24V DC su lizdu 38.51.024.0060, Finder,Italija arba lygiavertė  (montuojamos AS1, K1, K2 spintelėse)</t>
  </si>
  <si>
    <t>Relė 240VAC/DC su lizdu 38.51.240.0060, Finder, Italija arba lygiavertė</t>
  </si>
  <si>
    <t>Termostatas KTO 0-60C N/C, 01140.0-00 arba lygiavertis</t>
  </si>
  <si>
    <t>Šildytuvas Stego HG140 14005.0-00 60W arba lygiavertis</t>
  </si>
  <si>
    <t>Analoginių įėjimų (4-20 mA) "Ex i" barjeras, 2 - kanalai. IM33-22EX-HLI /24VDC  arba lygiavertis</t>
  </si>
  <si>
    <t>230 VAC modulinė rozetė, 042 85, Legrand arba lygiavertė</t>
  </si>
  <si>
    <t>Elektromagnetas, skirtas valdyti solenoidiams ventiliams 483371C2, Parker  arba lygiavertis</t>
  </si>
  <si>
    <t>23.</t>
  </si>
  <si>
    <t>Analoginių išėjimų (4-20 mA) Ex barjeras IM35-11EX –HI  arba lygiavertis</t>
  </si>
  <si>
    <t>24.</t>
  </si>
  <si>
    <t>Šulinyje esantis slėgio daviklis 0,1 bar (išėjimas 4-20 mA), greito kabelio pajungimo jungtis, pasijungimas į procesą - G1/2, atsparumas viršslėgiui iki 10 bar, tikslumo klasė - 0,5. IUT-10, WIKA, Vokietija   arba lygiavertis</t>
  </si>
  <si>
    <t>25.</t>
  </si>
  <si>
    <t>Uždujinimo daviklis metanui (išėjimas 4-20 mA), 3 grupės relinių išėjimų, -40ºC - +65ºC, "Ex d"  Sensepoint XCD Detector  arba lygiavertis</t>
  </si>
  <si>
    <t>26.</t>
  </si>
  <si>
    <t>Uždujinimo daviklio metanui katalitinis sensorinis elementas Sensepoint XCD Detector  arba lygiavertis</t>
  </si>
  <si>
    <t>19.</t>
  </si>
  <si>
    <t>20.</t>
  </si>
  <si>
    <t>21.</t>
  </si>
  <si>
    <t>22.</t>
  </si>
  <si>
    <t>27.</t>
  </si>
  <si>
    <t>Sklendė flanšinė D50 su pavara, televaldymas 4-20mA, išėjimas 4-20mA, IP68, –30...+60oC Rotork arba lygiavertė</t>
  </si>
  <si>
    <r>
      <t xml:space="preserve">Automatinis išjungiklis ABB S202-C10 </t>
    </r>
    <r>
      <rPr>
        <sz val="10"/>
        <color rgb="FF000000"/>
        <rFont val="Calibri"/>
        <family val="2"/>
        <charset val="186"/>
        <scheme val="minor"/>
      </rPr>
      <t>arba lygiavertis</t>
    </r>
  </si>
  <si>
    <r>
      <t xml:space="preserve">Automatinis išjungiklis ABB S201-C16 </t>
    </r>
    <r>
      <rPr>
        <sz val="10"/>
        <color rgb="FF000000"/>
        <rFont val="Calibri"/>
        <family val="2"/>
        <charset val="186"/>
        <scheme val="minor"/>
      </rPr>
      <t>arba lygiavertis</t>
    </r>
  </si>
  <si>
    <r>
      <t xml:space="preserve">Automatinis išjungiklis ABB S201-C6 </t>
    </r>
    <r>
      <rPr>
        <sz val="10"/>
        <color rgb="FF000000"/>
        <rFont val="Calibri"/>
        <family val="2"/>
        <charset val="186"/>
        <scheme val="minor"/>
      </rPr>
      <t>arba lygiavertis</t>
    </r>
  </si>
  <si>
    <r>
      <t xml:space="preserve">Automatinis išjungiklis ABB S202-C2 </t>
    </r>
    <r>
      <rPr>
        <sz val="10"/>
        <color rgb="FF000000"/>
        <rFont val="Calibri"/>
        <family val="2"/>
        <charset val="186"/>
        <scheme val="minor"/>
      </rPr>
      <t>arba lygiavertis</t>
    </r>
  </si>
  <si>
    <t>Lentelė Nr.3 Programinės įrangos TAS priežiūros/palaikymo ir atnaujinimo paslaugų sąrašas</t>
  </si>
  <si>
    <t>Lentelė Nr.2 Medžiagų sąrašas</t>
  </si>
  <si>
    <t>Faktinis turimų medžiagų skaičius</t>
  </si>
  <si>
    <t>Preliminarus kiekis*</t>
  </si>
  <si>
    <t>Vizualizacijos paketo migravimas iš esamo lokalaus kompiuterio į virtualų serverį</t>
  </si>
  <si>
    <t xml:space="preserve">Oracle duomenų bazės versijos atnaujinimas į „ORACLE 11 XE“ iš „ORACLE 10 XE“ </t>
  </si>
  <si>
    <t>Vartotojo darbo vietos programų pritaikymas pagal Oracle APEX 5.3 arba naujesnės versijos reikalavimus</t>
  </si>
  <si>
    <t>DSM atnaujinimas (esama versija dėl saugumo spragų ir naujų kibernetinio saugumo reikalavimų nepalaikoma) ir pritaikymas esamai aplikacijai</t>
  </si>
  <si>
    <t>Vizualizavimo mnemonikų pritaikymas pagal naujausios GVM versijos reikalavimus</t>
  </si>
  <si>
    <t>GVM paleidimo-derinimo darbai</t>
  </si>
  <si>
    <t>DSM paleidimo-derinimo darbai</t>
  </si>
  <si>
    <t>RTU (PLV) paleidimo-derinimo darbai</t>
  </si>
  <si>
    <t>Gamtinių dujų požeminių nuotėkių N1, N2, N3 ir N4 taškuose valdymo algoritmo veikimo simuliavimas, personalo mokymas</t>
  </si>
  <si>
    <t>Gamtinių ir pelkių dujų nuotėkio šuliniuose ir rūsyje valdymo algoritmo veikimo simuliavimas, personalo mokymas</t>
  </si>
  <si>
    <t>GVM galimų dujų nuotėkio scenarijų parinkimo ir scenarijų kūrimo galimybių demonstravimas realiomis mokymo bazės sąlygomis, personalo mokymas</t>
  </si>
  <si>
    <t>GVM sklendės valdymo galimybių demonstravimas</t>
  </si>
  <si>
    <t>GVM galimų KAS mokymo modulio galimybių demonstravimas</t>
  </si>
  <si>
    <t>GVM grafikų modulio galimybių demonstravimas</t>
  </si>
  <si>
    <t>Vartotojo instrukcijų atnaujinimas ir papildymas</t>
  </si>
  <si>
    <r>
      <t xml:space="preserve">Oracle duomenų bazės procedūrų atnaujinimas pagal DSM </t>
    </r>
    <r>
      <rPr>
        <sz val="8"/>
        <color theme="1"/>
        <rFont val="Calibri"/>
        <family val="2"/>
        <charset val="186"/>
        <scheme val="minor"/>
      </rPr>
      <t> </t>
    </r>
    <r>
      <rPr>
        <sz val="10"/>
        <color rgb="FF000000"/>
        <rFont val="Calibri"/>
        <family val="2"/>
        <charset val="186"/>
        <scheme val="minor"/>
      </rPr>
      <t>naujos versijos reikalavimus</t>
    </r>
  </si>
  <si>
    <r>
      <t xml:space="preserve">Oracle duomenų bazės struktūros modifikavimas pagal GVM </t>
    </r>
    <r>
      <rPr>
        <sz val="8"/>
        <color theme="1"/>
        <rFont val="Calibri"/>
        <family val="2"/>
        <charset val="186"/>
        <scheme val="minor"/>
      </rPr>
      <t> </t>
    </r>
    <r>
      <rPr>
        <sz val="10"/>
        <color rgb="FF000000"/>
        <rFont val="Calibri"/>
        <family val="2"/>
        <charset val="186"/>
        <scheme val="minor"/>
      </rPr>
      <t>naujos versijos reikalavimus</t>
    </r>
  </si>
  <si>
    <r>
      <t xml:space="preserve"> </t>
    </r>
    <r>
      <rPr>
        <sz val="10"/>
        <color rgb="FF000000"/>
        <rFont val="Calibri"/>
        <family val="2"/>
        <charset val="186"/>
        <scheme val="minor"/>
      </rPr>
      <t>JAVA aplikacijų serverio atnaujinimas (esama versija dėl saugumo spragų ir naujų kibernetinio saugumo reikalavimų nepalaikoma)</t>
    </r>
  </si>
  <si>
    <r>
      <t xml:space="preserve">GVM galimo DRP </t>
    </r>
    <r>
      <rPr>
        <sz val="8"/>
        <color theme="1"/>
        <rFont val="Calibri"/>
        <family val="2"/>
        <charset val="186"/>
        <scheme val="minor"/>
      </rPr>
      <t> </t>
    </r>
    <r>
      <rPr>
        <sz val="10"/>
        <color rgb="FF000000"/>
        <rFont val="Calibri"/>
        <family val="2"/>
        <charset val="186"/>
        <scheme val="minor"/>
      </rPr>
      <t>mokymo modulio galimybių demonstravimas</t>
    </r>
  </si>
  <si>
    <t>Pildymo instrukcija:</t>
  </si>
  <si>
    <t xml:space="preserve">* </t>
  </si>
  <si>
    <t>Pasiūlymo kaina EUR be PVM**:</t>
  </si>
  <si>
    <t xml:space="preserve">**Pasiūlymo kaina EUR be PVM apskaičiuojama sudėjus 1;2;3 lentelių sumas </t>
  </si>
  <si>
    <t>– pildo Tiekėjas</t>
  </si>
  <si>
    <t>– nurodytas preliminarus kiekis. Pirkėjas neįsipareigoja nupirkti viso nurodyto kiekio ar bet kokios jo dalies</t>
  </si>
  <si>
    <t>Faktinis turimų programinės įrangos skaičius</t>
  </si>
  <si>
    <t>Modulinio programuojamo loginio valdiklio analoginių įėjimų (8x) išplėtimo modulis 5506 AI8 (297319), Schneider Electric arba lygiavertis</t>
  </si>
  <si>
    <t>Akumuliatoriaus baterija 12VDC/12Ah Akumuliatorius 12V 12Ah F2 Pb CSB arba lygiavertis</t>
  </si>
  <si>
    <t>Viršįtampių iškroviklis RS485 ryšiui Dehn, BVTRS485 5, 918 401 arba lygiavertis</t>
  </si>
  <si>
    <r>
      <t xml:space="preserve">Papildomas indikacijos kontaktas ABB S2C-H 6R </t>
    </r>
    <r>
      <rPr>
        <sz val="10"/>
        <color rgb="FF000000"/>
        <rFont val="Calibri"/>
        <family val="2"/>
        <charset val="186"/>
        <scheme val="minor"/>
      </rPr>
      <t>arba lygiavertis</t>
    </r>
  </si>
  <si>
    <t>Įtampos kontrolės rėlė DUA 52 C 724 arba lygiavertė</t>
  </si>
  <si>
    <t>Solenoidinis ventilis Ex em 121V5706, Parker  arba lygiavertis</t>
  </si>
  <si>
    <t>GVM atnaujinimas</t>
  </si>
  <si>
    <t>Hidrouždaro užpylimo lygio matavimo sistemos rodmenų patikra (neįskaitant dujų technologijos darbų, t.y. vandens užpylimo)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</si>
</sst>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0" fillId="2" borderId="1" xfId="0" applyFill="1" applyBorder="1"/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2" fillId="3" borderId="1" xfId="0" applyNumberFormat="1" applyFont="1" applyFill="1" applyBorder="1" applyProtection="1">
      <protection locked="0"/>
    </xf>
    <xf numFmtId="2" fontId="0" fillId="3" borderId="3" xfId="0" applyNumberFormat="1" applyFont="1" applyFill="1" applyBorder="1" applyProtection="1">
      <protection locked="0"/>
    </xf>
    <xf numFmtId="0" fontId="1" fillId="0" borderId="0" xfId="0" applyFont="1" applyAlignment="1">
      <alignment horizontal="center"/>
    </xf>
    <xf numFmtId="0" fontId="2" fillId="2" borderId="5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3"/>
  <sheetViews>
    <sheetView tabSelected="1" topLeftCell="A19" zoomScale="70" zoomScaleNormal="70" workbookViewId="0">
      <selection activeCell="G21" sqref="G21"/>
    </sheetView>
  </sheetViews>
  <sheetFormatPr defaultRowHeight="15" x14ac:dyDescent="0.25"/>
  <cols>
    <col min="1" max="1" width="3.28515625" customWidth="1"/>
    <col min="2" max="2" width="5.42578125" customWidth="1"/>
    <col min="3" max="3" width="49.85546875" customWidth="1"/>
    <col min="4" max="4" width="21" customWidth="1"/>
    <col min="5" max="5" width="24.28515625" customWidth="1"/>
    <col min="6" max="6" width="14.5703125" customWidth="1"/>
    <col min="7" max="7" width="16.5703125" customWidth="1"/>
    <col min="8" max="8" width="14.42578125" customWidth="1"/>
    <col min="9" max="9" width="3.42578125" customWidth="1"/>
    <col min="10" max="10" width="2.7109375" customWidth="1"/>
    <col min="11" max="11" width="5.140625" customWidth="1"/>
    <col min="12" max="12" width="44.140625" customWidth="1"/>
    <col min="13" max="13" width="11" customWidth="1"/>
    <col min="14" max="14" width="17" customWidth="1"/>
    <col min="15" max="15" width="13" customWidth="1"/>
    <col min="16" max="16" width="16.85546875" customWidth="1"/>
    <col min="17" max="17" width="13" customWidth="1"/>
    <col min="18" max="18" width="3.140625" customWidth="1"/>
    <col min="19" max="19" width="3.42578125" customWidth="1"/>
    <col min="20" max="20" width="5.42578125" customWidth="1"/>
    <col min="21" max="21" width="44.5703125" customWidth="1"/>
    <col min="23" max="23" width="15.28515625" customWidth="1"/>
    <col min="24" max="24" width="13.5703125" customWidth="1"/>
    <col min="25" max="25" width="16.7109375" customWidth="1"/>
    <col min="26" max="26" width="13.140625" customWidth="1"/>
  </cols>
  <sheetData>
    <row r="1" spans="2:26" x14ac:dyDescent="0.25">
      <c r="B1" s="21" t="s">
        <v>49</v>
      </c>
      <c r="C1" s="21"/>
      <c r="D1" s="21"/>
      <c r="E1" s="21"/>
      <c r="F1" s="21"/>
      <c r="G1" s="21"/>
      <c r="H1" s="21"/>
      <c r="K1" s="21" t="s">
        <v>81</v>
      </c>
      <c r="L1" s="21"/>
      <c r="M1" s="21"/>
      <c r="N1" s="21"/>
      <c r="O1" s="21"/>
      <c r="P1" s="21"/>
      <c r="Q1" s="21"/>
      <c r="R1" s="9"/>
      <c r="T1" s="21" t="s">
        <v>80</v>
      </c>
      <c r="U1" s="21"/>
      <c r="V1" s="21"/>
      <c r="W1" s="21"/>
      <c r="X1" s="21"/>
      <c r="Y1" s="21"/>
      <c r="Z1" s="21"/>
    </row>
    <row r="3" spans="2:26" ht="51.75" customHeight="1" x14ac:dyDescent="0.25">
      <c r="B3" s="4" t="s">
        <v>0</v>
      </c>
      <c r="C3" s="4" t="s">
        <v>1</v>
      </c>
      <c r="D3" s="4" t="s">
        <v>2</v>
      </c>
      <c r="E3" s="4" t="s">
        <v>3</v>
      </c>
      <c r="F3" s="4" t="s">
        <v>83</v>
      </c>
      <c r="G3" s="4" t="s">
        <v>4</v>
      </c>
      <c r="H3" s="4" t="s">
        <v>5</v>
      </c>
      <c r="K3" s="4" t="s">
        <v>0</v>
      </c>
      <c r="L3" s="7" t="s">
        <v>1</v>
      </c>
      <c r="M3" s="7" t="s">
        <v>2</v>
      </c>
      <c r="N3" s="7" t="s">
        <v>82</v>
      </c>
      <c r="O3" s="7" t="s">
        <v>83</v>
      </c>
      <c r="P3" s="7" t="s">
        <v>4</v>
      </c>
      <c r="Q3" s="4" t="s">
        <v>5</v>
      </c>
      <c r="T3" s="7" t="s">
        <v>0</v>
      </c>
      <c r="U3" s="7" t="s">
        <v>1</v>
      </c>
      <c r="V3" s="7" t="s">
        <v>2</v>
      </c>
      <c r="W3" s="7" t="s">
        <v>109</v>
      </c>
      <c r="X3" s="7" t="s">
        <v>83</v>
      </c>
      <c r="Y3" s="7" t="s">
        <v>4</v>
      </c>
      <c r="Z3" s="7" t="s">
        <v>5</v>
      </c>
    </row>
    <row r="4" spans="2:26" ht="42" customHeight="1" x14ac:dyDescent="0.25">
      <c r="B4" s="5" t="s">
        <v>6</v>
      </c>
      <c r="C4" s="3" t="s">
        <v>27</v>
      </c>
      <c r="D4" s="3" t="s">
        <v>45</v>
      </c>
      <c r="E4" s="3">
        <v>1</v>
      </c>
      <c r="F4" s="3">
        <v>1</v>
      </c>
      <c r="G4" s="19">
        <v>39</v>
      </c>
      <c r="H4" s="16">
        <f>F4*G4</f>
        <v>39</v>
      </c>
      <c r="K4" s="5" t="s">
        <v>6</v>
      </c>
      <c r="L4" s="3" t="s">
        <v>50</v>
      </c>
      <c r="M4" s="3" t="s">
        <v>45</v>
      </c>
      <c r="N4" s="8">
        <v>1</v>
      </c>
      <c r="O4" s="8">
        <v>1</v>
      </c>
      <c r="P4" s="19">
        <v>2354</v>
      </c>
      <c r="Q4" s="16">
        <f>O4*P4</f>
        <v>2354</v>
      </c>
      <c r="T4" s="3" t="s">
        <v>6</v>
      </c>
      <c r="U4" s="11" t="s">
        <v>84</v>
      </c>
      <c r="V4" s="3" t="s">
        <v>48</v>
      </c>
      <c r="W4" s="3">
        <v>1</v>
      </c>
      <c r="X4" s="3">
        <v>1</v>
      </c>
      <c r="Y4" s="20">
        <v>704</v>
      </c>
      <c r="Z4" s="17">
        <f>X4*Y4</f>
        <v>704</v>
      </c>
    </row>
    <row r="5" spans="2:26" ht="44.25" customHeight="1" x14ac:dyDescent="0.25">
      <c r="B5" s="5" t="s">
        <v>7</v>
      </c>
      <c r="C5" s="3" t="s">
        <v>28</v>
      </c>
      <c r="D5" s="3" t="s">
        <v>45</v>
      </c>
      <c r="E5" s="3">
        <v>1</v>
      </c>
      <c r="F5" s="3">
        <v>1</v>
      </c>
      <c r="G5" s="19">
        <v>264</v>
      </c>
      <c r="H5" s="16">
        <f t="shared" ref="H5:H21" si="0">F5*G5</f>
        <v>264</v>
      </c>
      <c r="K5" s="5" t="s">
        <v>7</v>
      </c>
      <c r="L5" s="3" t="s">
        <v>51</v>
      </c>
      <c r="M5" s="3" t="s">
        <v>45</v>
      </c>
      <c r="N5" s="8">
        <v>1</v>
      </c>
      <c r="O5" s="8">
        <v>1</v>
      </c>
      <c r="P5" s="19">
        <v>1072</v>
      </c>
      <c r="Q5" s="16">
        <f t="shared" ref="Q5:Q30" si="1">O5*P5</f>
        <v>1072</v>
      </c>
      <c r="T5" s="3" t="s">
        <v>7</v>
      </c>
      <c r="U5" s="11" t="s">
        <v>85</v>
      </c>
      <c r="V5" s="3" t="s">
        <v>48</v>
      </c>
      <c r="W5" s="3">
        <v>1</v>
      </c>
      <c r="X5" s="3">
        <v>1</v>
      </c>
      <c r="Y5" s="20">
        <v>704</v>
      </c>
      <c r="Z5" s="17">
        <f t="shared" ref="Z5:Z24" si="2">X5*Y5</f>
        <v>704</v>
      </c>
    </row>
    <row r="6" spans="2:26" ht="45" customHeight="1" x14ac:dyDescent="0.25">
      <c r="B6" s="5" t="s">
        <v>8</v>
      </c>
      <c r="C6" s="3" t="s">
        <v>29</v>
      </c>
      <c r="D6" s="3" t="s">
        <v>46</v>
      </c>
      <c r="E6" s="3">
        <v>1130</v>
      </c>
      <c r="F6" s="3">
        <v>1130</v>
      </c>
      <c r="G6" s="19">
        <v>0.5</v>
      </c>
      <c r="H6" s="16">
        <f t="shared" si="0"/>
        <v>565</v>
      </c>
      <c r="K6" s="5" t="s">
        <v>8</v>
      </c>
      <c r="L6" s="3" t="s">
        <v>110</v>
      </c>
      <c r="M6" s="3" t="s">
        <v>45</v>
      </c>
      <c r="N6" s="8">
        <v>1</v>
      </c>
      <c r="O6" s="8">
        <v>1</v>
      </c>
      <c r="P6" s="19">
        <v>825</v>
      </c>
      <c r="Q6" s="16">
        <f t="shared" si="1"/>
        <v>825</v>
      </c>
      <c r="R6" s="10"/>
      <c r="T6" s="3" t="s">
        <v>8</v>
      </c>
      <c r="U6" s="11" t="s">
        <v>99</v>
      </c>
      <c r="V6" s="3" t="s">
        <v>48</v>
      </c>
      <c r="W6" s="3">
        <v>1</v>
      </c>
      <c r="X6" s="3">
        <v>1</v>
      </c>
      <c r="Y6" s="20">
        <v>704</v>
      </c>
      <c r="Z6" s="17">
        <f t="shared" si="2"/>
        <v>704</v>
      </c>
    </row>
    <row r="7" spans="2:26" ht="51" customHeight="1" x14ac:dyDescent="0.25">
      <c r="B7" s="5" t="s">
        <v>9</v>
      </c>
      <c r="C7" s="3" t="s">
        <v>30</v>
      </c>
      <c r="D7" s="3" t="s">
        <v>46</v>
      </c>
      <c r="E7" s="3">
        <v>1130</v>
      </c>
      <c r="F7" s="3">
        <v>1130</v>
      </c>
      <c r="G7" s="19">
        <v>1.5</v>
      </c>
      <c r="H7" s="16">
        <f t="shared" si="0"/>
        <v>1695</v>
      </c>
      <c r="K7" s="5" t="s">
        <v>9</v>
      </c>
      <c r="L7" s="3" t="s">
        <v>52</v>
      </c>
      <c r="M7" s="3" t="s">
        <v>45</v>
      </c>
      <c r="N7" s="8">
        <v>1</v>
      </c>
      <c r="O7" s="8">
        <v>1</v>
      </c>
      <c r="P7" s="19">
        <v>316</v>
      </c>
      <c r="Q7" s="16">
        <f t="shared" si="1"/>
        <v>316</v>
      </c>
      <c r="R7" s="10"/>
      <c r="T7" s="3" t="s">
        <v>9</v>
      </c>
      <c r="U7" s="11" t="s">
        <v>100</v>
      </c>
      <c r="V7" s="3" t="s">
        <v>48</v>
      </c>
      <c r="W7" s="3">
        <v>1</v>
      </c>
      <c r="X7" s="3">
        <v>1</v>
      </c>
      <c r="Y7" s="20">
        <v>704</v>
      </c>
      <c r="Z7" s="17">
        <f t="shared" si="2"/>
        <v>704</v>
      </c>
    </row>
    <row r="8" spans="2:26" ht="42.75" customHeight="1" x14ac:dyDescent="0.25">
      <c r="B8" s="5" t="s">
        <v>10</v>
      </c>
      <c r="C8" s="3" t="s">
        <v>31</v>
      </c>
      <c r="D8" s="3" t="s">
        <v>45</v>
      </c>
      <c r="E8" s="3">
        <v>3</v>
      </c>
      <c r="F8" s="3">
        <v>3</v>
      </c>
      <c r="G8" s="19">
        <v>99</v>
      </c>
      <c r="H8" s="16">
        <f t="shared" si="0"/>
        <v>297</v>
      </c>
      <c r="K8" s="5" t="s">
        <v>10</v>
      </c>
      <c r="L8" s="3" t="s">
        <v>111</v>
      </c>
      <c r="M8" s="3" t="s">
        <v>45</v>
      </c>
      <c r="N8" s="8">
        <v>2</v>
      </c>
      <c r="O8" s="8">
        <v>2</v>
      </c>
      <c r="P8" s="19">
        <v>44</v>
      </c>
      <c r="Q8" s="16">
        <f t="shared" si="1"/>
        <v>88</v>
      </c>
      <c r="R8" s="10"/>
      <c r="T8" s="3" t="s">
        <v>10</v>
      </c>
      <c r="U8" s="11" t="s">
        <v>86</v>
      </c>
      <c r="V8" s="3" t="s">
        <v>48</v>
      </c>
      <c r="W8" s="3">
        <v>1</v>
      </c>
      <c r="X8" s="3">
        <v>1</v>
      </c>
      <c r="Y8" s="20">
        <v>396</v>
      </c>
      <c r="Z8" s="17">
        <f t="shared" si="2"/>
        <v>396</v>
      </c>
    </row>
    <row r="9" spans="2:26" ht="40.5" customHeight="1" x14ac:dyDescent="0.25">
      <c r="B9" s="5" t="s">
        <v>11</v>
      </c>
      <c r="C9" s="3" t="s">
        <v>32</v>
      </c>
      <c r="D9" s="3" t="s">
        <v>45</v>
      </c>
      <c r="E9" s="3">
        <v>1</v>
      </c>
      <c r="F9" s="3">
        <v>1</v>
      </c>
      <c r="G9" s="19">
        <v>582</v>
      </c>
      <c r="H9" s="16">
        <f t="shared" si="0"/>
        <v>582</v>
      </c>
      <c r="K9" s="5" t="s">
        <v>11</v>
      </c>
      <c r="L9" s="3" t="s">
        <v>53</v>
      </c>
      <c r="M9" s="3" t="s">
        <v>45</v>
      </c>
      <c r="N9" s="8">
        <v>1</v>
      </c>
      <c r="O9" s="8">
        <v>1</v>
      </c>
      <c r="P9" s="19">
        <v>63</v>
      </c>
      <c r="Q9" s="16">
        <f t="shared" si="1"/>
        <v>63</v>
      </c>
      <c r="R9" s="10"/>
      <c r="T9" s="3" t="s">
        <v>11</v>
      </c>
      <c r="U9" s="11" t="s">
        <v>87</v>
      </c>
      <c r="V9" s="3" t="s">
        <v>48</v>
      </c>
      <c r="W9" s="3">
        <v>1</v>
      </c>
      <c r="X9" s="3">
        <v>1</v>
      </c>
      <c r="Y9" s="20">
        <v>3168</v>
      </c>
      <c r="Z9" s="17">
        <f t="shared" si="2"/>
        <v>3168</v>
      </c>
    </row>
    <row r="10" spans="2:26" ht="66.75" customHeight="1" x14ac:dyDescent="0.25">
      <c r="B10" s="5" t="s">
        <v>12</v>
      </c>
      <c r="C10" s="3" t="s">
        <v>33</v>
      </c>
      <c r="D10" s="3" t="s">
        <v>45</v>
      </c>
      <c r="E10" s="3">
        <v>1</v>
      </c>
      <c r="F10" s="3">
        <v>1</v>
      </c>
      <c r="G10" s="19">
        <v>77</v>
      </c>
      <c r="H10" s="16">
        <f t="shared" si="0"/>
        <v>77</v>
      </c>
      <c r="K10" s="5" t="s">
        <v>12</v>
      </c>
      <c r="L10" s="3" t="s">
        <v>54</v>
      </c>
      <c r="M10" s="3" t="s">
        <v>45</v>
      </c>
      <c r="N10" s="8">
        <v>1</v>
      </c>
      <c r="O10" s="8">
        <v>1</v>
      </c>
      <c r="P10" s="19">
        <v>208</v>
      </c>
      <c r="Q10" s="16">
        <f t="shared" si="1"/>
        <v>208</v>
      </c>
      <c r="R10" s="10"/>
      <c r="T10" s="3" t="s">
        <v>12</v>
      </c>
      <c r="U10" s="11" t="s">
        <v>101</v>
      </c>
      <c r="V10" s="3" t="s">
        <v>48</v>
      </c>
      <c r="W10" s="3">
        <v>1</v>
      </c>
      <c r="X10" s="3">
        <v>1</v>
      </c>
      <c r="Y10" s="20">
        <v>396</v>
      </c>
      <c r="Z10" s="17">
        <f t="shared" si="2"/>
        <v>396</v>
      </c>
    </row>
    <row r="11" spans="2:26" ht="36.75" customHeight="1" x14ac:dyDescent="0.25">
      <c r="B11" s="5" t="s">
        <v>13</v>
      </c>
      <c r="C11" s="3" t="s">
        <v>34</v>
      </c>
      <c r="D11" s="3" t="s">
        <v>47</v>
      </c>
      <c r="E11" s="3">
        <v>1</v>
      </c>
      <c r="F11" s="3">
        <v>1</v>
      </c>
      <c r="G11" s="19">
        <v>560</v>
      </c>
      <c r="H11" s="16">
        <f t="shared" si="0"/>
        <v>560</v>
      </c>
      <c r="K11" s="5" t="s">
        <v>13</v>
      </c>
      <c r="L11" s="3" t="s">
        <v>112</v>
      </c>
      <c r="M11" s="3" t="s">
        <v>45</v>
      </c>
      <c r="N11" s="8">
        <v>1</v>
      </c>
      <c r="O11" s="8">
        <v>1</v>
      </c>
      <c r="P11" s="19">
        <v>120</v>
      </c>
      <c r="Q11" s="16">
        <f t="shared" si="1"/>
        <v>120</v>
      </c>
      <c r="R11" s="10"/>
      <c r="T11" s="3" t="s">
        <v>13</v>
      </c>
      <c r="U11" s="11" t="s">
        <v>116</v>
      </c>
      <c r="V11" s="3" t="s">
        <v>48</v>
      </c>
      <c r="W11" s="3">
        <v>1</v>
      </c>
      <c r="X11" s="3">
        <v>1</v>
      </c>
      <c r="Y11" s="20">
        <v>396</v>
      </c>
      <c r="Z11" s="17">
        <f t="shared" si="2"/>
        <v>396</v>
      </c>
    </row>
    <row r="12" spans="2:26" ht="45" customHeight="1" x14ac:dyDescent="0.25">
      <c r="B12" s="5" t="s">
        <v>14</v>
      </c>
      <c r="C12" s="3" t="s">
        <v>35</v>
      </c>
      <c r="D12" s="3" t="s">
        <v>45</v>
      </c>
      <c r="E12" s="3">
        <v>2</v>
      </c>
      <c r="F12" s="3">
        <v>2</v>
      </c>
      <c r="G12" s="19">
        <v>77</v>
      </c>
      <c r="H12" s="16">
        <f t="shared" si="0"/>
        <v>154</v>
      </c>
      <c r="K12" s="5" t="s">
        <v>14</v>
      </c>
      <c r="L12" s="3" t="s">
        <v>55</v>
      </c>
      <c r="M12" s="3" t="s">
        <v>45</v>
      </c>
      <c r="N12" s="3">
        <v>10</v>
      </c>
      <c r="O12" s="3">
        <v>10</v>
      </c>
      <c r="P12" s="19">
        <v>12</v>
      </c>
      <c r="Q12" s="16">
        <f t="shared" si="1"/>
        <v>120</v>
      </c>
      <c r="R12" s="10"/>
      <c r="T12" s="3" t="s">
        <v>14</v>
      </c>
      <c r="U12" s="11" t="s">
        <v>88</v>
      </c>
      <c r="V12" s="3" t="s">
        <v>48</v>
      </c>
      <c r="W12" s="3">
        <v>1</v>
      </c>
      <c r="X12" s="3">
        <v>1</v>
      </c>
      <c r="Y12" s="20">
        <v>396</v>
      </c>
      <c r="Z12" s="17">
        <f t="shared" si="2"/>
        <v>396</v>
      </c>
    </row>
    <row r="13" spans="2:26" ht="35.25" customHeight="1" x14ac:dyDescent="0.25">
      <c r="B13" s="5" t="s">
        <v>15</v>
      </c>
      <c r="C13" s="3" t="s">
        <v>36</v>
      </c>
      <c r="D13" s="3" t="s">
        <v>48</v>
      </c>
      <c r="E13" s="3">
        <v>6</v>
      </c>
      <c r="F13" s="3">
        <v>6</v>
      </c>
      <c r="G13" s="19">
        <v>528</v>
      </c>
      <c r="H13" s="16">
        <f t="shared" si="0"/>
        <v>3168</v>
      </c>
      <c r="K13" s="5" t="s">
        <v>15</v>
      </c>
      <c r="L13" s="3" t="s">
        <v>56</v>
      </c>
      <c r="M13" s="3" t="s">
        <v>45</v>
      </c>
      <c r="N13" s="3">
        <v>1</v>
      </c>
      <c r="O13" s="3">
        <v>1</v>
      </c>
      <c r="P13" s="19">
        <v>12</v>
      </c>
      <c r="Q13" s="16">
        <f t="shared" si="1"/>
        <v>12</v>
      </c>
      <c r="R13" s="10"/>
      <c r="T13" s="3" t="s">
        <v>15</v>
      </c>
      <c r="U13" s="11" t="s">
        <v>89</v>
      </c>
      <c r="V13" s="3" t="s">
        <v>48</v>
      </c>
      <c r="W13" s="3">
        <v>1</v>
      </c>
      <c r="X13" s="3">
        <v>1</v>
      </c>
      <c r="Y13" s="20">
        <v>396</v>
      </c>
      <c r="Z13" s="17">
        <f t="shared" si="2"/>
        <v>396</v>
      </c>
    </row>
    <row r="14" spans="2:26" ht="27" customHeight="1" x14ac:dyDescent="0.25">
      <c r="B14" s="5" t="s">
        <v>16</v>
      </c>
      <c r="C14" s="3" t="s">
        <v>37</v>
      </c>
      <c r="D14" s="3" t="s">
        <v>45</v>
      </c>
      <c r="E14" s="3">
        <v>2</v>
      </c>
      <c r="F14" s="3">
        <v>2</v>
      </c>
      <c r="G14" s="19">
        <v>678</v>
      </c>
      <c r="H14" s="16">
        <f t="shared" si="0"/>
        <v>1356</v>
      </c>
      <c r="K14" s="5" t="s">
        <v>16</v>
      </c>
      <c r="L14" s="3" t="s">
        <v>57</v>
      </c>
      <c r="M14" s="3" t="s">
        <v>45</v>
      </c>
      <c r="N14" s="3">
        <v>1</v>
      </c>
      <c r="O14" s="3">
        <v>1</v>
      </c>
      <c r="P14" s="19">
        <v>10</v>
      </c>
      <c r="Q14" s="16">
        <f t="shared" si="1"/>
        <v>10</v>
      </c>
      <c r="R14" s="10"/>
      <c r="T14" s="3" t="s">
        <v>16</v>
      </c>
      <c r="U14" s="11" t="s">
        <v>90</v>
      </c>
      <c r="V14" s="3" t="s">
        <v>48</v>
      </c>
      <c r="W14" s="3">
        <v>1</v>
      </c>
      <c r="X14" s="3">
        <v>1</v>
      </c>
      <c r="Y14" s="20">
        <v>396</v>
      </c>
      <c r="Z14" s="17">
        <f t="shared" si="2"/>
        <v>396</v>
      </c>
    </row>
    <row r="15" spans="2:26" ht="30" customHeight="1" x14ac:dyDescent="0.25">
      <c r="B15" s="5" t="s">
        <v>17</v>
      </c>
      <c r="C15" s="3" t="s">
        <v>38</v>
      </c>
      <c r="D15" s="3" t="s">
        <v>48</v>
      </c>
      <c r="E15" s="3">
        <v>1</v>
      </c>
      <c r="F15" s="3">
        <v>1</v>
      </c>
      <c r="G15" s="19">
        <v>66</v>
      </c>
      <c r="H15" s="16">
        <f t="shared" si="0"/>
        <v>66</v>
      </c>
      <c r="K15" s="5" t="s">
        <v>17</v>
      </c>
      <c r="L15" s="3" t="s">
        <v>58</v>
      </c>
      <c r="M15" s="3" t="s">
        <v>45</v>
      </c>
      <c r="N15" s="3">
        <v>1</v>
      </c>
      <c r="O15" s="3">
        <v>1</v>
      </c>
      <c r="P15" s="19">
        <v>24</v>
      </c>
      <c r="Q15" s="16">
        <f t="shared" si="1"/>
        <v>24</v>
      </c>
      <c r="R15" s="10"/>
      <c r="T15" s="3" t="s">
        <v>17</v>
      </c>
      <c r="U15" s="11" t="s">
        <v>91</v>
      </c>
      <c r="V15" s="3" t="s">
        <v>48</v>
      </c>
      <c r="W15" s="3">
        <v>1</v>
      </c>
      <c r="X15" s="3">
        <v>1</v>
      </c>
      <c r="Y15" s="20">
        <v>396</v>
      </c>
      <c r="Z15" s="17">
        <f t="shared" si="2"/>
        <v>396</v>
      </c>
    </row>
    <row r="16" spans="2:26" ht="52.5" customHeight="1" x14ac:dyDescent="0.25">
      <c r="B16" s="5" t="s">
        <v>18</v>
      </c>
      <c r="C16" s="3" t="s">
        <v>39</v>
      </c>
      <c r="D16" s="3" t="s">
        <v>45</v>
      </c>
      <c r="E16" s="3">
        <v>18</v>
      </c>
      <c r="F16" s="3">
        <v>18</v>
      </c>
      <c r="G16" s="19">
        <v>33</v>
      </c>
      <c r="H16" s="16">
        <f t="shared" si="0"/>
        <v>594</v>
      </c>
      <c r="K16" s="5" t="s">
        <v>18</v>
      </c>
      <c r="L16" s="3" t="s">
        <v>76</v>
      </c>
      <c r="M16" s="3" t="s">
        <v>45</v>
      </c>
      <c r="N16" s="3">
        <v>1</v>
      </c>
      <c r="O16" s="3">
        <v>1</v>
      </c>
      <c r="P16" s="19">
        <v>7</v>
      </c>
      <c r="Q16" s="16">
        <f t="shared" si="1"/>
        <v>7</v>
      </c>
      <c r="R16" s="10"/>
      <c r="T16" s="3" t="s">
        <v>18</v>
      </c>
      <c r="U16" s="11" t="s">
        <v>92</v>
      </c>
      <c r="V16" s="3" t="s">
        <v>48</v>
      </c>
      <c r="W16" s="3">
        <v>1</v>
      </c>
      <c r="X16" s="3">
        <v>1</v>
      </c>
      <c r="Y16" s="20">
        <v>242</v>
      </c>
      <c r="Z16" s="17">
        <f t="shared" si="2"/>
        <v>242</v>
      </c>
    </row>
    <row r="17" spans="2:26" ht="44.25" customHeight="1" x14ac:dyDescent="0.25">
      <c r="B17" s="5" t="s">
        <v>19</v>
      </c>
      <c r="C17" s="3" t="s">
        <v>40</v>
      </c>
      <c r="D17" s="3" t="s">
        <v>45</v>
      </c>
      <c r="E17" s="3">
        <v>16</v>
      </c>
      <c r="F17" s="3">
        <v>16</v>
      </c>
      <c r="G17" s="19">
        <v>33</v>
      </c>
      <c r="H17" s="16">
        <f t="shared" si="0"/>
        <v>528</v>
      </c>
      <c r="K17" s="5" t="s">
        <v>19</v>
      </c>
      <c r="L17" s="3" t="s">
        <v>77</v>
      </c>
      <c r="M17" s="3" t="s">
        <v>45</v>
      </c>
      <c r="N17" s="3">
        <v>1</v>
      </c>
      <c r="O17" s="3">
        <v>1</v>
      </c>
      <c r="P17" s="19">
        <v>3</v>
      </c>
      <c r="Q17" s="16">
        <f t="shared" si="1"/>
        <v>3</v>
      </c>
      <c r="R17" s="10"/>
      <c r="T17" s="3" t="s">
        <v>19</v>
      </c>
      <c r="U17" s="11" t="s">
        <v>93</v>
      </c>
      <c r="V17" s="3" t="s">
        <v>48</v>
      </c>
      <c r="W17" s="3">
        <v>1</v>
      </c>
      <c r="X17" s="3">
        <v>1</v>
      </c>
      <c r="Y17" s="20">
        <v>242</v>
      </c>
      <c r="Z17" s="17">
        <f t="shared" si="2"/>
        <v>242</v>
      </c>
    </row>
    <row r="18" spans="2:26" ht="38.25" x14ac:dyDescent="0.25">
      <c r="B18" s="5" t="s">
        <v>20</v>
      </c>
      <c r="C18" s="3" t="s">
        <v>41</v>
      </c>
      <c r="D18" s="3" t="s">
        <v>45</v>
      </c>
      <c r="E18" s="3">
        <v>16</v>
      </c>
      <c r="F18" s="3">
        <v>16</v>
      </c>
      <c r="G18" s="19">
        <v>33</v>
      </c>
      <c r="H18" s="16">
        <f t="shared" si="0"/>
        <v>528</v>
      </c>
      <c r="K18" s="5" t="s">
        <v>20</v>
      </c>
      <c r="L18" s="3" t="s">
        <v>78</v>
      </c>
      <c r="M18" s="3" t="s">
        <v>45</v>
      </c>
      <c r="N18" s="3">
        <v>1</v>
      </c>
      <c r="O18" s="3">
        <v>1</v>
      </c>
      <c r="P18" s="19">
        <v>3</v>
      </c>
      <c r="Q18" s="16">
        <f t="shared" si="1"/>
        <v>3</v>
      </c>
      <c r="R18" s="10"/>
      <c r="T18" s="3" t="s">
        <v>20</v>
      </c>
      <c r="U18" s="11" t="s">
        <v>117</v>
      </c>
      <c r="V18" s="3" t="s">
        <v>48</v>
      </c>
      <c r="W18" s="3">
        <v>1</v>
      </c>
      <c r="X18" s="3">
        <v>1</v>
      </c>
      <c r="Y18" s="20">
        <v>180</v>
      </c>
      <c r="Z18" s="17">
        <f t="shared" si="2"/>
        <v>180</v>
      </c>
    </row>
    <row r="19" spans="2:26" ht="52.5" customHeight="1" x14ac:dyDescent="0.25">
      <c r="B19" s="5" t="s">
        <v>21</v>
      </c>
      <c r="C19" s="3" t="s">
        <v>42</v>
      </c>
      <c r="D19" s="3" t="s">
        <v>48</v>
      </c>
      <c r="E19" s="3">
        <v>4</v>
      </c>
      <c r="F19" s="3">
        <v>4</v>
      </c>
      <c r="G19" s="19">
        <v>308</v>
      </c>
      <c r="H19" s="16">
        <f t="shared" si="0"/>
        <v>1232</v>
      </c>
      <c r="K19" s="5" t="s">
        <v>21</v>
      </c>
      <c r="L19" s="3" t="s">
        <v>79</v>
      </c>
      <c r="M19" s="3" t="s">
        <v>45</v>
      </c>
      <c r="N19" s="3">
        <v>1</v>
      </c>
      <c r="O19" s="3">
        <v>1</v>
      </c>
      <c r="P19" s="19">
        <v>12</v>
      </c>
      <c r="Q19" s="16">
        <f t="shared" si="1"/>
        <v>12</v>
      </c>
      <c r="R19" s="10"/>
      <c r="T19" s="3" t="s">
        <v>21</v>
      </c>
      <c r="U19" s="11" t="s">
        <v>94</v>
      </c>
      <c r="V19" s="3" t="s">
        <v>48</v>
      </c>
      <c r="W19" s="3">
        <v>1</v>
      </c>
      <c r="X19" s="3">
        <v>1</v>
      </c>
      <c r="Y19" s="20">
        <v>165</v>
      </c>
      <c r="Z19" s="17">
        <f t="shared" si="2"/>
        <v>165</v>
      </c>
    </row>
    <row r="20" spans="2:26" ht="32.25" customHeight="1" x14ac:dyDescent="0.25">
      <c r="B20" s="5" t="s">
        <v>22</v>
      </c>
      <c r="C20" s="3" t="s">
        <v>43</v>
      </c>
      <c r="D20" s="3" t="s">
        <v>48</v>
      </c>
      <c r="E20" s="3">
        <v>4</v>
      </c>
      <c r="F20" s="3">
        <v>4</v>
      </c>
      <c r="G20" s="19">
        <v>308</v>
      </c>
      <c r="H20" s="16">
        <f t="shared" si="0"/>
        <v>1232</v>
      </c>
      <c r="K20" s="5" t="s">
        <v>22</v>
      </c>
      <c r="L20" s="3" t="s">
        <v>113</v>
      </c>
      <c r="M20" s="3" t="s">
        <v>45</v>
      </c>
      <c r="N20" s="3">
        <v>5</v>
      </c>
      <c r="O20" s="3">
        <v>5</v>
      </c>
      <c r="P20" s="19">
        <v>8</v>
      </c>
      <c r="Q20" s="16">
        <f t="shared" si="1"/>
        <v>40</v>
      </c>
      <c r="R20" s="10"/>
      <c r="T20" s="3" t="s">
        <v>22</v>
      </c>
      <c r="U20" s="11" t="s">
        <v>95</v>
      </c>
      <c r="V20" s="3" t="s">
        <v>48</v>
      </c>
      <c r="W20" s="3">
        <v>1</v>
      </c>
      <c r="X20" s="3">
        <v>1</v>
      </c>
      <c r="Y20" s="20">
        <v>165</v>
      </c>
      <c r="Z20" s="17">
        <f t="shared" si="2"/>
        <v>165</v>
      </c>
    </row>
    <row r="21" spans="2:26" ht="30" customHeight="1" x14ac:dyDescent="0.25">
      <c r="B21" s="5" t="s">
        <v>23</v>
      </c>
      <c r="C21" s="3" t="s">
        <v>44</v>
      </c>
      <c r="D21" s="3" t="s">
        <v>48</v>
      </c>
      <c r="E21" s="3">
        <v>4</v>
      </c>
      <c r="F21" s="3">
        <v>4</v>
      </c>
      <c r="G21" s="19">
        <v>724</v>
      </c>
      <c r="H21" s="16">
        <f t="shared" si="0"/>
        <v>2896</v>
      </c>
      <c r="K21" s="5" t="s">
        <v>23</v>
      </c>
      <c r="L21" s="3" t="s">
        <v>59</v>
      </c>
      <c r="M21" s="3" t="s">
        <v>45</v>
      </c>
      <c r="N21" s="3">
        <v>2</v>
      </c>
      <c r="O21" s="3">
        <v>2</v>
      </c>
      <c r="P21" s="19">
        <v>210</v>
      </c>
      <c r="Q21" s="16">
        <f t="shared" si="1"/>
        <v>420</v>
      </c>
      <c r="R21" s="10"/>
      <c r="T21" s="3" t="s">
        <v>23</v>
      </c>
      <c r="U21" s="11" t="s">
        <v>102</v>
      </c>
      <c r="V21" s="3" t="s">
        <v>48</v>
      </c>
      <c r="W21" s="3">
        <v>1</v>
      </c>
      <c r="X21" s="3">
        <v>1</v>
      </c>
      <c r="Y21" s="20">
        <v>165</v>
      </c>
      <c r="Z21" s="17">
        <f t="shared" si="2"/>
        <v>165</v>
      </c>
    </row>
    <row r="22" spans="2:26" ht="25.5" x14ac:dyDescent="0.25">
      <c r="B22" s="6"/>
      <c r="C22" s="27" t="s">
        <v>24</v>
      </c>
      <c r="D22" s="27"/>
      <c r="E22" s="27"/>
      <c r="F22" s="27"/>
      <c r="G22" s="27"/>
      <c r="H22" s="16">
        <f>SUM(H4:H21)</f>
        <v>15833</v>
      </c>
      <c r="K22" s="5" t="s">
        <v>70</v>
      </c>
      <c r="L22" s="3" t="s">
        <v>114</v>
      </c>
      <c r="M22" s="3" t="s">
        <v>45</v>
      </c>
      <c r="N22" s="3">
        <v>1</v>
      </c>
      <c r="O22" s="3">
        <v>1</v>
      </c>
      <c r="P22" s="19">
        <v>56</v>
      </c>
      <c r="Q22" s="16">
        <f t="shared" si="1"/>
        <v>56</v>
      </c>
      <c r="R22" s="10"/>
      <c r="T22" s="3" t="s">
        <v>70</v>
      </c>
      <c r="U22" s="11" t="s">
        <v>96</v>
      </c>
      <c r="V22" s="3" t="s">
        <v>48</v>
      </c>
      <c r="W22" s="3">
        <v>1</v>
      </c>
      <c r="X22" s="3">
        <v>1</v>
      </c>
      <c r="Y22" s="20">
        <v>165</v>
      </c>
      <c r="Z22" s="17">
        <f t="shared" si="2"/>
        <v>165</v>
      </c>
    </row>
    <row r="23" spans="2:26" ht="25.5" x14ac:dyDescent="0.25">
      <c r="B23" s="6"/>
      <c r="C23" s="27" t="s">
        <v>26</v>
      </c>
      <c r="D23" s="27"/>
      <c r="E23" s="27"/>
      <c r="F23" s="27"/>
      <c r="G23" s="27"/>
      <c r="H23" s="16">
        <f>H24-H22</f>
        <v>3324.9300000000003</v>
      </c>
      <c r="K23" s="5" t="s">
        <v>71</v>
      </c>
      <c r="L23" s="3" t="s">
        <v>60</v>
      </c>
      <c r="M23" s="3" t="s">
        <v>45</v>
      </c>
      <c r="N23" s="3">
        <v>1</v>
      </c>
      <c r="O23" s="3">
        <v>1</v>
      </c>
      <c r="P23" s="19">
        <v>4</v>
      </c>
      <c r="Q23" s="16">
        <f t="shared" si="1"/>
        <v>4</v>
      </c>
      <c r="R23" s="10"/>
      <c r="T23" s="3" t="s">
        <v>71</v>
      </c>
      <c r="U23" s="11" t="s">
        <v>97</v>
      </c>
      <c r="V23" s="3" t="s">
        <v>48</v>
      </c>
      <c r="W23" s="3">
        <v>1</v>
      </c>
      <c r="X23" s="3">
        <v>1</v>
      </c>
      <c r="Y23" s="20">
        <v>165</v>
      </c>
      <c r="Z23" s="17">
        <f t="shared" si="2"/>
        <v>165</v>
      </c>
    </row>
    <row r="24" spans="2:26" ht="25.5" x14ac:dyDescent="0.25">
      <c r="B24" s="6"/>
      <c r="C24" s="27" t="s">
        <v>25</v>
      </c>
      <c r="D24" s="27"/>
      <c r="E24" s="27"/>
      <c r="F24" s="27"/>
      <c r="G24" s="27"/>
      <c r="H24" s="16">
        <f>H22*1.21</f>
        <v>19157.93</v>
      </c>
      <c r="K24" s="5" t="s">
        <v>72</v>
      </c>
      <c r="L24" s="3" t="s">
        <v>115</v>
      </c>
      <c r="M24" s="3" t="s">
        <v>45</v>
      </c>
      <c r="N24" s="3">
        <v>16</v>
      </c>
      <c r="O24" s="3">
        <v>16</v>
      </c>
      <c r="P24" s="19">
        <v>182</v>
      </c>
      <c r="Q24" s="16">
        <f t="shared" si="1"/>
        <v>2912</v>
      </c>
      <c r="R24" s="10"/>
      <c r="T24" s="3" t="s">
        <v>72</v>
      </c>
      <c r="U24" s="11" t="s">
        <v>98</v>
      </c>
      <c r="V24" s="3" t="s">
        <v>48</v>
      </c>
      <c r="W24" s="3">
        <v>1</v>
      </c>
      <c r="X24" s="3">
        <v>1</v>
      </c>
      <c r="Y24" s="20">
        <v>396</v>
      </c>
      <c r="Z24" s="17">
        <f t="shared" si="2"/>
        <v>396</v>
      </c>
    </row>
    <row r="25" spans="2:26" ht="25.5" x14ac:dyDescent="0.25">
      <c r="K25" s="5" t="s">
        <v>73</v>
      </c>
      <c r="L25" s="3" t="s">
        <v>61</v>
      </c>
      <c r="M25" s="3" t="s">
        <v>45</v>
      </c>
      <c r="N25" s="3">
        <v>16</v>
      </c>
      <c r="O25" s="3">
        <v>16</v>
      </c>
      <c r="P25" s="19">
        <v>179</v>
      </c>
      <c r="Q25" s="16">
        <f t="shared" si="1"/>
        <v>2864</v>
      </c>
      <c r="R25" s="10"/>
      <c r="T25" s="12"/>
      <c r="U25" s="22" t="s">
        <v>24</v>
      </c>
      <c r="V25" s="22"/>
      <c r="W25" s="22"/>
      <c r="X25" s="22"/>
      <c r="Y25" s="22"/>
      <c r="Z25" s="17">
        <f>SUM(Z4:Z24)</f>
        <v>10641</v>
      </c>
    </row>
    <row r="26" spans="2:26" ht="25.5" x14ac:dyDescent="0.25">
      <c r="C26" s="13" t="s">
        <v>103</v>
      </c>
      <c r="K26" s="5" t="s">
        <v>62</v>
      </c>
      <c r="L26" s="3" t="s">
        <v>63</v>
      </c>
      <c r="M26" s="3" t="s">
        <v>45</v>
      </c>
      <c r="N26" s="3">
        <v>1</v>
      </c>
      <c r="O26" s="3">
        <v>1</v>
      </c>
      <c r="P26" s="19">
        <v>228</v>
      </c>
      <c r="Q26" s="16">
        <f t="shared" si="1"/>
        <v>228</v>
      </c>
      <c r="R26" s="10"/>
      <c r="T26" s="12"/>
      <c r="U26" s="23" t="s">
        <v>26</v>
      </c>
      <c r="V26" s="23"/>
      <c r="W26" s="23"/>
      <c r="X26" s="23"/>
      <c r="Y26" s="23"/>
      <c r="Z26" s="17">
        <f>Z27-Z25</f>
        <v>2234.6099999999988</v>
      </c>
    </row>
    <row r="27" spans="2:26" ht="63.75" x14ac:dyDescent="0.25">
      <c r="C27" s="14"/>
      <c r="D27" s="2" t="s">
        <v>107</v>
      </c>
      <c r="K27" s="5" t="s">
        <v>64</v>
      </c>
      <c r="L27" s="3" t="s">
        <v>65</v>
      </c>
      <c r="M27" s="3" t="s">
        <v>48</v>
      </c>
      <c r="N27" s="3">
        <v>3</v>
      </c>
      <c r="O27" s="3">
        <v>3</v>
      </c>
      <c r="P27" s="19">
        <v>912</v>
      </c>
      <c r="Q27" s="16">
        <f t="shared" si="1"/>
        <v>2736</v>
      </c>
      <c r="R27" s="10"/>
      <c r="T27" s="12"/>
      <c r="U27" s="23" t="s">
        <v>25</v>
      </c>
      <c r="V27" s="23"/>
      <c r="W27" s="23"/>
      <c r="X27" s="23"/>
      <c r="Y27" s="23"/>
      <c r="Z27" s="17">
        <f>Z25*1.21</f>
        <v>12875.609999999999</v>
      </c>
    </row>
    <row r="28" spans="2:26" ht="111" customHeight="1" x14ac:dyDescent="0.25">
      <c r="C28" s="18" t="s">
        <v>104</v>
      </c>
      <c r="D28" s="1" t="s">
        <v>108</v>
      </c>
      <c r="K28" s="5" t="s">
        <v>66</v>
      </c>
      <c r="L28" s="3" t="s">
        <v>67</v>
      </c>
      <c r="M28" s="3" t="s">
        <v>45</v>
      </c>
      <c r="N28" s="3">
        <v>4</v>
      </c>
      <c r="O28" s="3">
        <v>4</v>
      </c>
      <c r="P28" s="19">
        <v>1382</v>
      </c>
      <c r="Q28" s="16">
        <f t="shared" si="1"/>
        <v>5528</v>
      </c>
      <c r="R28" s="10"/>
    </row>
    <row r="29" spans="2:26" ht="25.5" x14ac:dyDescent="0.25">
      <c r="K29" s="5" t="s">
        <v>68</v>
      </c>
      <c r="L29" s="3" t="s">
        <v>69</v>
      </c>
      <c r="M29" s="3" t="s">
        <v>45</v>
      </c>
      <c r="N29" s="3">
        <v>4</v>
      </c>
      <c r="O29" s="3">
        <v>4</v>
      </c>
      <c r="P29" s="19">
        <v>233</v>
      </c>
      <c r="Q29" s="16">
        <f t="shared" si="1"/>
        <v>932</v>
      </c>
      <c r="R29" s="10"/>
    </row>
    <row r="30" spans="2:26" ht="38.25" x14ac:dyDescent="0.25">
      <c r="C30" s="15" t="s">
        <v>105</v>
      </c>
      <c r="D30" s="17">
        <f>H22+Q31+Z25</f>
        <v>50000</v>
      </c>
      <c r="K30" s="5" t="s">
        <v>74</v>
      </c>
      <c r="L30" s="3" t="s">
        <v>75</v>
      </c>
      <c r="M30" s="3" t="s">
        <v>48</v>
      </c>
      <c r="N30" s="3">
        <v>1</v>
      </c>
      <c r="O30" s="3">
        <v>1</v>
      </c>
      <c r="P30" s="19">
        <v>2569</v>
      </c>
      <c r="Q30" s="16">
        <f t="shared" si="1"/>
        <v>2569</v>
      </c>
      <c r="R30" s="10"/>
    </row>
    <row r="31" spans="2:26" x14ac:dyDescent="0.25">
      <c r="K31" s="6"/>
      <c r="L31" s="25" t="s">
        <v>24</v>
      </c>
      <c r="M31" s="25"/>
      <c r="N31" s="25"/>
      <c r="O31" s="25"/>
      <c r="P31" s="25"/>
      <c r="Q31" s="16">
        <f>SUM(Q4:Q30)</f>
        <v>23526</v>
      </c>
      <c r="R31" s="10"/>
    </row>
    <row r="32" spans="2:26" x14ac:dyDescent="0.25">
      <c r="C32" s="24" t="s">
        <v>106</v>
      </c>
      <c r="D32" s="24"/>
      <c r="K32" s="6"/>
      <c r="L32" s="26" t="s">
        <v>26</v>
      </c>
      <c r="M32" s="26"/>
      <c r="N32" s="26"/>
      <c r="O32" s="26"/>
      <c r="P32" s="26"/>
      <c r="Q32" s="16">
        <f>Q33-Q31</f>
        <v>4940.4599999999991</v>
      </c>
      <c r="R32" s="10"/>
    </row>
    <row r="33" spans="11:18" x14ac:dyDescent="0.25">
      <c r="K33" s="6"/>
      <c r="L33" s="26" t="s">
        <v>25</v>
      </c>
      <c r="M33" s="26"/>
      <c r="N33" s="26"/>
      <c r="O33" s="26"/>
      <c r="P33" s="26"/>
      <c r="Q33" s="16">
        <f>Q31*1.21</f>
        <v>28466.46</v>
      </c>
      <c r="R33" s="10"/>
    </row>
  </sheetData>
  <sheetProtection sheet="1" objects="1" scenarios="1" selectLockedCells="1"/>
  <mergeCells count="13">
    <mergeCell ref="L33:P33"/>
    <mergeCell ref="C22:G22"/>
    <mergeCell ref="C23:G23"/>
    <mergeCell ref="C24:G24"/>
    <mergeCell ref="B1:H1"/>
    <mergeCell ref="K1:Q1"/>
    <mergeCell ref="T1:Z1"/>
    <mergeCell ref="U25:Y25"/>
    <mergeCell ref="U26:Y26"/>
    <mergeCell ref="U27:Y27"/>
    <mergeCell ref="C32:D32"/>
    <mergeCell ref="L31:P31"/>
    <mergeCell ref="L32:P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UAB TIC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Šlekytė</dc:creator>
  <cp:lastModifiedBy>Monika Šlekytė</cp:lastModifiedBy>
  <dcterms:created xsi:type="dcterms:W3CDTF">2019-05-29T06:59:22Z</dcterms:created>
  <dcterms:modified xsi:type="dcterms:W3CDTF">2019-07-15T06:30:40Z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Monika.Puidoke@le.lt</vt:lpwstr>
  </property>
  <property fmtid="{D5CDD505-2E9C-101B-9397-08002B2CF9AE}" pid="5" name="MSIP_Label_320c693d-44b7-4e16-b3dd-4fcd87401cf5_SetDate">
    <vt:lpwstr>2019-05-29T07:03:30.7849183Z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2ca99af5-7b11-4595-868b-294b76cc47b6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Monika.Puidoke@le.lt</vt:lpwstr>
  </property>
  <property fmtid="{D5CDD505-2E9C-101B-9397-08002B2CF9AE}" pid="13" name="MSIP_Label_190751af-2442-49a7-b7b9-9f0bcce858c9_SetDate">
    <vt:lpwstr>2019-05-29T07:03:30.7849183Z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2ca99af5-7b11-4595-868b-294b76cc47b6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