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29"/>
  <workbookPr defaultThemeVersion="124226"/>
  <mc:AlternateContent xmlns:mc="http://schemas.openxmlformats.org/markup-compatibility/2006">
    <mc:Choice Requires="x15">
      <x15ac:absPath xmlns:x15ac="http://schemas.microsoft.com/office/spreadsheetml/2010/11/ac" url="C:\Users\ramunas\Desktop\"/>
    </mc:Choice>
  </mc:AlternateContent>
  <xr:revisionPtr revIDLastSave="0" documentId="8_{21850E2D-1684-4362-82FE-518C6BAAE2BB}" xr6:coauthVersionLast="43" xr6:coauthVersionMax="43"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6" i="1" l="1"/>
  <c r="J6" i="1"/>
  <c r="J5" i="1"/>
  <c r="K5" i="1" s="1"/>
  <c r="J4" i="1"/>
  <c r="K4" i="1" s="1"/>
  <c r="I43" i="1"/>
  <c r="J43" i="1" s="1"/>
  <c r="I42" i="1"/>
  <c r="J42" i="1" s="1"/>
  <c r="I41" i="1"/>
  <c r="J41" i="1" s="1"/>
  <c r="I30" i="1"/>
  <c r="J30" i="1" s="1"/>
  <c r="I28" i="1"/>
  <c r="J28" i="1" s="1"/>
  <c r="I26" i="1"/>
  <c r="J26" i="1" s="1"/>
  <c r="K7" i="1" l="1"/>
  <c r="J44" i="1"/>
  <c r="J31" i="1"/>
</calcChain>
</file>

<file path=xl/sharedStrings.xml><?xml version="1.0" encoding="utf-8"?>
<sst xmlns="http://schemas.openxmlformats.org/spreadsheetml/2006/main" count="140" uniqueCount="94">
  <si>
    <t>VII. Septintoji dalis. REAGENTAI IR PAPILDOMOS PRIEMONĖS  ŠLAPIMO TYRIMAMS ATLIKTI   (Reikalingi 9 analizatoriai)</t>
  </si>
  <si>
    <t>Siūlomi reagentai ir eksploatacinės priemonės turi būti originalūs, pagaminti analizatoriaus gamintojo. Jeigu siūlomas lygiavertis analizatorius panaudos būdu, jo reagentai ir eksploatacinės priemonės turi būti originalūs, pagaminti siūlomo analizatoriaus gamintojo ir atitikti kokybinius  bei techninius reikalavimus (pateikti nuorodą dokumentacijoje ir gamintojo patvirtinimą). Panaudos būdu siūlomas  analizatorius turi būti ne senesnis nei 3 metų (iki viešojo konkurso pasiūlymų pateikimo termino). Visos siūlomo  analizatoriaus, jo reagentų ir reikalingų papildomų priemonių instrukcijos turi būti pateiktos lietuvių ir anglų kalbomis. Būtinas CE ženklinimas ir sertifikatas, techninio aptarnavimo sertifikatas, gamintojo atstovavimo Lietuvoje dokumentas. Vertinama tik pilna pirkimo dalis, atitinkanti nurodytus kokybinius bei techninius reikalavimus.</t>
  </si>
  <si>
    <t>Eil. Nr.</t>
  </si>
  <si>
    <t>Reagentų pavadinimas</t>
  </si>
  <si>
    <t>Kokybiniai ir techniniai reikalavimai</t>
  </si>
  <si>
    <t>Preliminarus tyrimų skaičius per metus</t>
  </si>
  <si>
    <t>Kokybinių ir techninių reikalavimų atitikimo pagrindimas (būtina pateikti tikslią nuorodą analizatoriaus dokumentacijoje)</t>
  </si>
  <si>
    <t>Reagentų ir priemonių kiekis (ml/vnt.) nurodytam tyrimų skaičiui</t>
  </si>
  <si>
    <t>Siūloma pakuotė</t>
  </si>
  <si>
    <t>Siūlomos pakuotės fiksuota kaina € be PVM</t>
  </si>
  <si>
    <t>PVM %</t>
  </si>
  <si>
    <t>Siūlomos pakuotės fiksuota kaina € su PVM</t>
  </si>
  <si>
    <t>Iš viso suma € su PVM</t>
  </si>
  <si>
    <t>Gamintojo pavadinimas, komercinis prekės pavadinimas</t>
  </si>
  <si>
    <t>7.1.</t>
  </si>
  <si>
    <t>Šlapimo tyrimas baltymo, leukocitų, kraujo, nitritų, gliukozės, ketonų, ph, santykinio tankio, bilirubino ir urobilinogeno nustatymui</t>
  </si>
  <si>
    <t>7.2.</t>
  </si>
  <si>
    <t>šlapimo kontrolė</t>
  </si>
  <si>
    <t>1x8ml, 1x8ml</t>
  </si>
  <si>
    <t>7.3.</t>
  </si>
  <si>
    <t>popierius terminis</t>
  </si>
  <si>
    <t>1 rul.</t>
  </si>
  <si>
    <t>BioMaxima, popierius terminis</t>
  </si>
  <si>
    <t xml:space="preserve">PASTABOS:
1.  Visos siūlomos prekės, reagentai bei priemonės turi būti originalios arba lygiavertės, su analizatoriaus gamintojo adaptacijos protokolais, tinkamos darbui su siūlomu analizatoriumi.
2. Tiekėjas privalo įvertinti ir nurodyti (įrašyti) visas reikiamas sudedamąsias dalis tyrimui atlikti.
3. Tiekėjas privalo pateikti reikalingą reagentų, kontrolinių medžiagų (atliekant kasdieninę kokybės kontrolę)  ir kitų priemonių kiekį nurodytam preliminariam tyrimų skaičiui per 12 mėn. atlikti.
4. Reagentai ir papildomos medžiagos /priemonės turi būti paženklinti CE  ženklu pagal in vitro diagnostikos medicinos prietaisų direktyvą, IVDD 98/79/EC atitikties deklaraciją. 
5. Pirkėjas neįsipareigoja nupirkti viso prekių kiekio. Pirkėjas pasilieka teisę pirkti didesnius ar mažesnius prekių kiekius, priklausomai nuo poreikio
6.Tiekėjas gali teikti pasiūlymą reagentams bei priemonėms kartu su analizatoriaus panauda.
7. Siūlomas analizatorius turi turėti prijungimo prie ESIS sistemos galimybę
</t>
  </si>
  <si>
    <t>XI. Vienuoliktoji dalis. REAGENTAI IR PAPILDOMOS PRIEMONĖS  ELEKTROLITŲ ( K, Na, )  TYRIMAMS ATLIKTI  ANALIZATORIUMI ,, BM ISE Na/K‘‘  (ARBA LYGIAVERČIU)</t>
  </si>
  <si>
    <t>Siūlomi reagentai ir eksploatacinės priemonės turi būti originalūs, pagaminti analizatoriaus gamintojo. Jeigu siūlomas lygiavertis analizatorius panaudos būdu, jo reagentai ir eksploatacinės priemonės turi būti originalūs, pagaminti siūlomo analizatoriaus gamintojo ir atitikti kokybinius  bei techninius reikalavimus (pateikti nuorodą dokumentacijoje ir gamintojo patvirtinimą). Panaudos būdu siūlomas lygiavertis analizatorius turi būti ne senesnis nei 3 metų (iki viešojo konkurso pasiūlymų pateikimo termino). Visos siūlomo lygiaverčio analizatoriaus, jo reagentų ir reikalingų papildomų priemonių instrukcijos turi būti pateiktos lietuvių ir anglų kalbomis. Tiekėjas pasiūlęs analizatorius pagal panaudos sutartį, privalo apmokėti visas išlaidas susijusias su analizatoriaus prijungimu prie informacinės sistemos ESIS. Būtinas CE ženklinimas ir sertifikatas, techninio aptarnavimo sertifikatas, gamintojo atstovavimo Lietuvoje dokumentas. Vertinama tik pilna pirkimo dalis, atitinkanti nurodytus kokybinius bei techninius reikalavimus.</t>
  </si>
  <si>
    <t>11.1.</t>
  </si>
  <si>
    <r>
      <t> </t>
    </r>
    <r>
      <rPr>
        <sz val="10"/>
        <color theme="1"/>
        <rFont val="Times New Roman"/>
        <family val="1"/>
        <charset val="186"/>
      </rPr>
      <t xml:space="preserve">Reagentų pakuotė, skirtas atlikti ne mažiau kaip 700-800  </t>
    </r>
    <r>
      <rPr>
        <sz val="10"/>
        <color rgb="FF000000"/>
        <rFont val="Times New Roman"/>
        <family val="1"/>
        <charset val="186"/>
      </rPr>
      <t xml:space="preserve">Na+, K+ </t>
    </r>
    <r>
      <rPr>
        <sz val="10"/>
        <color theme="1"/>
        <rFont val="Times New Roman"/>
        <family val="1"/>
        <charset val="186"/>
      </rPr>
      <t xml:space="preserve">testų; sudėtyje turi būti 2  lygių A 650 ml ir B 350 ml kalibratoriai; talpa medicininėms atliekoms. Pakuotės galiojimas: ne maženis kaip 12-18 mėnesių; atidarytas - ne mažiau kaip 90 dienų aparate. Vienas tyrimas –dvi analitės </t>
    </r>
    <r>
      <rPr>
        <sz val="10"/>
        <color rgb="FF000000"/>
        <rFont val="Times New Roman"/>
        <family val="1"/>
        <charset val="186"/>
      </rPr>
      <t>Na+, K+</t>
    </r>
    <r>
      <rPr>
        <sz val="10"/>
        <color theme="1"/>
        <rFont val="Times New Roman"/>
        <family val="1"/>
        <charset val="186"/>
      </rPr>
      <t>.</t>
    </r>
  </si>
  <si>
    <t>(650ml + 350ml) rink</t>
  </si>
  <si>
    <t>11.2.</t>
  </si>
  <si>
    <t>Kasdienis ploviklis</t>
  </si>
  <si>
    <t>100ml</t>
  </si>
  <si>
    <t>11.3.</t>
  </si>
  <si>
    <t>Na Kondicionierius</t>
  </si>
  <si>
    <t>100 ml</t>
  </si>
  <si>
    <t>11.4.</t>
  </si>
  <si>
    <t xml:space="preserve">Kontrolinis serumas N  BioNorm </t>
  </si>
  <si>
    <t>4x5ml</t>
  </si>
  <si>
    <t>11.5.</t>
  </si>
  <si>
    <t>Kontrolinis serumas P BioPath</t>
  </si>
  <si>
    <t>11.6.</t>
  </si>
  <si>
    <t xml:space="preserve">popierius terminis </t>
  </si>
  <si>
    <t xml:space="preserve">BioMaxima, popierius terminis </t>
  </si>
  <si>
    <t xml:space="preserve">PASTABOS:
1. Tiekėjas privalo įvertinti ir nurodyti (įrašyti) visas reikiamas sudedamąsias dalis tyrimms atlikti
2. Tiekėjas privalo pateikti reikalingą reagentų, kontrolinių medžiagų (atliekant kasdieninę kokybės kontrolę)   ir kitų priemonių kiekį nurodytam preliminariam tyrimų skaičiui per 12 mėn. atlikti.
3. Reagentai ir papildomos medžiagos /priemonės turi būti paženklinti CE  ženklu pagal in vitro diagnostikos medicinos prietaisų direktyvą, IVDD 98/79/EC atitikties deklaraciją. 
4. Pirkėjas neįsipareigoja nupirkti viso prekių kiekio. Pirkėjas pasilieka teisę pirkti didesnius ar mažesnius prekių kiekius, priklausomai nuo poreikio.
5. Siūlomas analizatorius turi turėti prijungimo prie ESIS sistemos galimybę.
6.Tiekėjas gali teikti pasiūlymą reagentams bei priemonėms kartu su analizatoriaus panauda.
</t>
  </si>
  <si>
    <t>XIV. Keturioliktoji dalis</t>
  </si>
  <si>
    <t>REAGENTAI IR PAGALBINĖS DARBO  PRIEMONĖS GREITIEMS IMUNINIAMS, SEROLOGINIAMS TYRIMAMS ATLIKTI</t>
  </si>
  <si>
    <t>Tiriamoji analitė: Slaptas kraujas išmatose (iFOB)</t>
  </si>
  <si>
    <t>14.1.</t>
  </si>
  <si>
    <t>Slaptas kraujas išmatose (iFOB)</t>
  </si>
  <si>
    <t>Imunochromatografija. Pakuotėje testų kasetės su integruota + kontrole. Testo jautrumas ≤ 30ng/ml hemoglobino išmatose.</t>
  </si>
  <si>
    <t xml:space="preserve">Slaptas kraujas išmatose, imunochromatografinis metodas. Pakuotėje testų juostelės su integruota kontrole. Testo jautrumas ≤ 30ng/ml hemoglobino išmatose. </t>
  </si>
  <si>
    <t>20 testų</t>
  </si>
  <si>
    <t>Tiriamoji analitė: Streptokokas A</t>
  </si>
  <si>
    <t>14.2.</t>
  </si>
  <si>
    <t>Streptokoko A nustatymas gerklės tepinėliuose</t>
  </si>
  <si>
    <t>Pakuotė su paėmimo priemonėmis, +/- kontrole.</t>
  </si>
  <si>
    <t>Streptokoko A nustatymas gerklės tepinėliuose. Pakuotė su paėmimo priemonėmis, teigiama kontrole.</t>
  </si>
  <si>
    <t>Tiriamoji analitė: Helicobacter Pylori</t>
  </si>
  <si>
    <t>14.3.</t>
  </si>
  <si>
    <t>Helicobacter Pylori nustatymui</t>
  </si>
  <si>
    <t>Testas specifinių IgG klasės antikūnų prieš Helicobacter pylori nustatymui kraujyje, serume arba plazmoje. Pakuotėje testų kasetės su integruota + kontrole.</t>
  </si>
  <si>
    <t>Helicobacter Pylori nustatymui testas specifinių IgG klasės antikūnų prieš Helicobacter pylori nustatymui kraujyje, serume arba plazmoje. Pakuotėje testų kasetės su integruota + kontrole.</t>
  </si>
  <si>
    <t xml:space="preserve">                                                                                                                                                 14  pirkimo dalies bendra suma € (su PVM)  </t>
  </si>
  <si>
    <t>PASTABOS:</t>
  </si>
  <si>
    <t>1. Tiekėjas privalo įvertinti ir nurodyti (įrašyti) visas reikiamas sudedamąsias dalis tyrimui atlikti.</t>
  </si>
  <si>
    <t>2. Tiekėjas privalo pateikti reikalingą reagentų, kontrolinių medžiagų (atliekant kasdieninę kokybės kontrolę)  ir kitų priemonių kiekį nurodytam preliminariam tyrimų skaičiui per 12 mėn. atlikti.</t>
  </si>
  <si>
    <t xml:space="preserve">3. Reagentai ir papildomos medžiagos /priemonės turi būti paženklinti CE  ženklu pagal in vitro diagnostikos medicinos prietaisų direktyvą, IVDD 98/79/EC atitikties deklaraciją. </t>
  </si>
  <si>
    <t>4. Pirkėjas neįsipareigoja nupirkti viso prekių kiekio. Pirkėjas pasilieka teisę pirkti didesnius ar mažesnius prekių kiekius, priklausomai nuo poreikio.</t>
  </si>
  <si>
    <t>XVI. Šešioliktoji dalis</t>
  </si>
  <si>
    <t>REAGENTAI IR PRIEMONĖS LABORATORINIAMS TYRIMAMS (tepinėlių dažymui ir mikroskopavimui)</t>
  </si>
  <si>
    <t>16.1.</t>
  </si>
  <si>
    <t>Metileno mėlio tirpalas</t>
  </si>
  <si>
    <t>125ml</t>
  </si>
  <si>
    <t>16.2.</t>
  </si>
  <si>
    <t>Imersinis aliejus tepinėlių mikroskopijai</t>
  </si>
  <si>
    <t>1x15ml</t>
  </si>
  <si>
    <t>16.3.</t>
  </si>
  <si>
    <t>Objektiniai stikleliai su matiniu krašteliu</t>
  </si>
  <si>
    <t>50 vnt.</t>
  </si>
  <si>
    <t xml:space="preserve">                                                                                                                                                 16  pirkimo dalies bendra suma € (su PVM)  </t>
  </si>
  <si>
    <r>
      <t xml:space="preserve">ISE PAK, reikalingas </t>
    </r>
    <r>
      <rPr>
        <sz val="10"/>
        <color rgb="FF000000"/>
        <rFont val="Times New Roman"/>
        <family val="1"/>
        <charset val="186"/>
      </rPr>
      <t xml:space="preserve">elektrolitų Na+, K+ </t>
    </r>
    <r>
      <rPr>
        <i/>
        <sz val="10"/>
        <color theme="1"/>
        <rFont val="Times New Roman"/>
        <family val="1"/>
        <charset val="186"/>
      </rPr>
      <t xml:space="preserve">tyrimui atlikti su analizatoriumi ,,BM ISE Na/K‘‘ </t>
    </r>
  </si>
  <si>
    <t xml:space="preserve">BioMaxima, Šlapimo juostelės </t>
  </si>
  <si>
    <t>BioMaxima, Šlapimo kontrolė</t>
  </si>
  <si>
    <t>BioMaxima, BM ISE Pak.</t>
  </si>
  <si>
    <t xml:space="preserve">BioMaxima, Kasdienis ploviklis </t>
  </si>
  <si>
    <t xml:space="preserve">BioMaxima, Na Conditioner </t>
  </si>
  <si>
    <t xml:space="preserve">BioMaxima, BioNorm </t>
  </si>
  <si>
    <t xml:space="preserve">BioMaxima, BioPath </t>
  </si>
  <si>
    <t xml:space="preserve">Biomaxima,, FOB testas su teigiama kontrole (kasetëje), </t>
  </si>
  <si>
    <t xml:space="preserve">CerTest Biotec,, Strep A blister testas + PC </t>
  </si>
  <si>
    <t>Biomaxima, Helico (H.pylori) kasetės aptikimui kraujyje ir serume</t>
  </si>
  <si>
    <t>RAL Diagnostics,, Karbolinis metileno mėlio tirpalas</t>
  </si>
  <si>
    <t>RAL Diagnostics, , Imersinis aliejus lašintuve su stoveliu DropStand</t>
  </si>
  <si>
    <t xml:space="preserve">VWR, Objektiniai stikleliai 26 x 76 mm, su šlifuotu kraštu,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</si>
</sst>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_€"/>
    <numFmt numFmtId="165" formatCode="#,##0\ _€"/>
    <numFmt numFmtId="166" formatCode="#,##0.0000\ _€"/>
    <numFmt numFmtId="167" formatCode="0.0000"/>
  </numFmts>
  <fonts count="6" x14ac:knownFonts="1">
    <font>
      <sz val="11"/>
      <color theme="1"/>
      <name val="Calibri"/>
      <family val="2"/>
      <charset val="186"/>
      <scheme val="minor"/>
    </font>
    <font>
      <b/>
      <sz val="10"/>
      <color theme="1"/>
      <name val="Times New Roman"/>
      <family val="1"/>
      <charset val="186"/>
    </font>
    <font>
      <sz val="10"/>
      <color theme="1"/>
      <name val="Times New Roman"/>
      <family val="1"/>
      <charset val="186"/>
    </font>
    <font>
      <i/>
      <sz val="10"/>
      <color theme="1"/>
      <name val="Times New Roman"/>
      <family val="1"/>
      <charset val="186"/>
    </font>
    <font>
      <sz val="10"/>
      <color rgb="FF000000"/>
      <name val="Times New Roman"/>
      <family val="1"/>
      <charset val="186"/>
    </font>
    <font>
      <sz val="10"/>
      <color theme="0"/>
      <name val="Times New Roman"/>
      <family val="1"/>
      <charset val="186"/>
    </font>
  </fonts>
  <fills count="3">
    <fill>
      <patternFill patternType="none"/>
    </fill>
    <fill>
      <patternFill patternType="gray125"/>
    </fill>
    <fill>
      <patternFill patternType="solid">
        <fgColor theme="0" tint="-0.14999847407452621"/>
        <bgColor indexed="64"/>
      </patternFill>
    </fill>
  </fills>
  <borders count="2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8">
    <xf numFmtId="0" fontId="0" fillId="0" borderId="0" xfId="0"/>
    <xf numFmtId="0" fontId="2" fillId="0" borderId="3" xfId="0" applyFont="1" applyFill="1" applyBorder="1" applyAlignment="1">
      <alignment horizontal="center" vertical="center" wrapText="1"/>
    </xf>
    <xf numFmtId="164" fontId="2" fillId="0" borderId="3" xfId="0" applyNumberFormat="1" applyFont="1" applyFill="1" applyBorder="1" applyAlignment="1">
      <alignment horizontal="center" vertical="center" wrapText="1"/>
    </xf>
    <xf numFmtId="0" fontId="2" fillId="0" borderId="0" xfId="0" applyFont="1" applyAlignment="1">
      <alignment horizontal="center" vertical="center" wrapText="1"/>
    </xf>
    <xf numFmtId="0" fontId="3" fillId="0" borderId="3" xfId="0" applyFont="1" applyBorder="1" applyAlignment="1">
      <alignment horizontal="center" vertical="center" wrapText="1"/>
    </xf>
    <xf numFmtId="0" fontId="2" fillId="0" borderId="3" xfId="0" applyFont="1" applyBorder="1" applyAlignment="1">
      <alignment horizontal="center" vertical="center" wrapText="1"/>
    </xf>
    <xf numFmtId="164" fontId="2" fillId="0" borderId="3" xfId="0" applyNumberFormat="1" applyFont="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0" xfId="0"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2" fontId="2" fillId="0" borderId="3" xfId="0" applyNumberFormat="1" applyFont="1" applyBorder="1" applyAlignment="1">
      <alignment horizontal="center" vertical="center" wrapText="1"/>
    </xf>
    <xf numFmtId="167" fontId="2" fillId="0" borderId="3" xfId="0" applyNumberFormat="1" applyFont="1" applyBorder="1" applyAlignment="1">
      <alignment horizontal="center" vertical="center" wrapText="1"/>
    </xf>
    <xf numFmtId="0" fontId="3" fillId="0" borderId="14" xfId="0" applyFont="1" applyBorder="1" applyAlignment="1">
      <alignment horizontal="left" vertical="center" wrapText="1"/>
    </xf>
    <xf numFmtId="0" fontId="3" fillId="0" borderId="0" xfId="0" applyFont="1" applyBorder="1" applyAlignment="1">
      <alignment horizontal="left" vertical="center" wrapText="1"/>
    </xf>
    <xf numFmtId="0" fontId="3" fillId="0" borderId="15"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1" fillId="2" borderId="16"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2" fillId="0" borderId="9" xfId="0" applyFont="1" applyBorder="1" applyAlignment="1">
      <alignment horizontal="left" vertical="center" wrapText="1"/>
    </xf>
    <xf numFmtId="0" fontId="2" fillId="0" borderId="3" xfId="0" applyFont="1" applyBorder="1" applyAlignment="1">
      <alignment horizontal="left" vertical="center" wrapText="1"/>
    </xf>
    <xf numFmtId="0" fontId="2" fillId="0" borderId="10" xfId="0" applyFont="1" applyBorder="1" applyAlignment="1">
      <alignment horizontal="left" vertical="center" wrapText="1"/>
    </xf>
    <xf numFmtId="0" fontId="3" fillId="0" borderId="0" xfId="0" applyFont="1" applyBorder="1" applyAlignment="1">
      <alignment horizontal="center" vertical="center" wrapText="1"/>
    </xf>
    <xf numFmtId="0" fontId="2" fillId="0" borderId="7" xfId="0" applyFont="1" applyBorder="1" applyAlignment="1">
      <alignment horizontal="right" vertical="center" wrapText="1"/>
    </xf>
    <xf numFmtId="0" fontId="2" fillId="0" borderId="1" xfId="0" applyFont="1" applyBorder="1" applyAlignment="1">
      <alignment horizontal="right" vertical="center" wrapText="1"/>
    </xf>
    <xf numFmtId="0" fontId="2" fillId="0" borderId="2" xfId="0" applyFont="1" applyBorder="1" applyAlignment="1">
      <alignment horizontal="right" vertical="center" wrapText="1"/>
    </xf>
    <xf numFmtId="0" fontId="2" fillId="0" borderId="14"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9" xfId="0" applyFont="1" applyBorder="1" applyAlignment="1">
      <alignment horizontal="right" vertical="center" wrapText="1"/>
    </xf>
    <xf numFmtId="0" fontId="2" fillId="0" borderId="3" xfId="0" applyFont="1" applyBorder="1" applyAlignment="1">
      <alignment horizontal="righ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5" fillId="0" borderId="3" xfId="0" applyFont="1" applyFill="1" applyBorder="1" applyAlignment="1">
      <alignment horizontal="center" vertical="center" wrapText="1"/>
    </xf>
    <xf numFmtId="0" fontId="5" fillId="0" borderId="3" xfId="0" applyFont="1" applyBorder="1" applyAlignment="1">
      <alignment horizontal="center" vertical="center" wrapText="1"/>
    </xf>
    <xf numFmtId="165" fontId="5" fillId="0" borderId="3"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9"/>
  <sheetViews>
    <sheetView tabSelected="1" workbookViewId="0">
      <selection activeCell="H50" sqref="A49:K50"/>
    </sheetView>
  </sheetViews>
  <sheetFormatPr defaultColWidth="9.109375" defaultRowHeight="13.2" x14ac:dyDescent="0.3"/>
  <cols>
    <col min="1" max="1" width="7" style="3" customWidth="1"/>
    <col min="2" max="2" width="19.5546875" style="3" customWidth="1"/>
    <col min="3" max="3" width="31" style="3" customWidth="1"/>
    <col min="4" max="4" width="10.88671875" style="3" customWidth="1"/>
    <col min="5" max="5" width="22.6640625" style="3" customWidth="1"/>
    <col min="6" max="6" width="12.5546875" style="3" customWidth="1"/>
    <col min="7" max="7" width="11.44140625" style="3" customWidth="1"/>
    <col min="8" max="8" width="12" style="3" customWidth="1"/>
    <col min="9" max="9" width="8.5546875" style="3" bestFit="1" customWidth="1"/>
    <col min="10" max="10" width="9.109375" style="3" bestFit="1" customWidth="1"/>
    <col min="11" max="11" width="25.109375" style="3" customWidth="1"/>
    <col min="12" max="12" width="20.109375" style="3" customWidth="1"/>
    <col min="13" max="16384" width="9.109375" style="3"/>
  </cols>
  <sheetData>
    <row r="1" spans="1:12" x14ac:dyDescent="0.3">
      <c r="A1" s="39" t="s">
        <v>0</v>
      </c>
      <c r="B1" s="40"/>
      <c r="C1" s="40"/>
      <c r="D1" s="40"/>
      <c r="E1" s="40"/>
      <c r="F1" s="40"/>
      <c r="G1" s="40"/>
      <c r="H1" s="40"/>
      <c r="I1" s="40"/>
      <c r="J1" s="40"/>
      <c r="K1" s="40"/>
      <c r="L1" s="41"/>
    </row>
    <row r="2" spans="1:12" ht="63" customHeight="1" x14ac:dyDescent="0.3">
      <c r="A2" s="42" t="s">
        <v>1</v>
      </c>
      <c r="B2" s="43"/>
      <c r="C2" s="43"/>
      <c r="D2" s="43"/>
      <c r="E2" s="43"/>
      <c r="F2" s="43"/>
      <c r="G2" s="43"/>
      <c r="H2" s="43"/>
      <c r="I2" s="43"/>
      <c r="J2" s="43"/>
      <c r="K2" s="43"/>
      <c r="L2" s="44"/>
    </row>
    <row r="3" spans="1:12" ht="79.2" x14ac:dyDescent="0.3">
      <c r="A3" s="8" t="s">
        <v>2</v>
      </c>
      <c r="B3" s="5" t="s">
        <v>3</v>
      </c>
      <c r="C3" s="5" t="s">
        <v>4</v>
      </c>
      <c r="D3" s="5" t="s">
        <v>5</v>
      </c>
      <c r="E3" s="5" t="s">
        <v>6</v>
      </c>
      <c r="F3" s="5" t="s">
        <v>7</v>
      </c>
      <c r="G3" s="5" t="s">
        <v>8</v>
      </c>
      <c r="H3" s="5" t="s">
        <v>9</v>
      </c>
      <c r="I3" s="5" t="s">
        <v>10</v>
      </c>
      <c r="J3" s="5" t="s">
        <v>11</v>
      </c>
      <c r="K3" s="5" t="s">
        <v>12</v>
      </c>
      <c r="L3" s="9" t="s">
        <v>13</v>
      </c>
    </row>
    <row r="4" spans="1:12" ht="105.6" x14ac:dyDescent="0.3">
      <c r="A4" s="8" t="s">
        <v>14</v>
      </c>
      <c r="B4" s="10" t="s">
        <v>15</v>
      </c>
      <c r="C4" s="5"/>
      <c r="D4" s="10">
        <v>6960</v>
      </c>
      <c r="E4" s="5"/>
      <c r="F4" s="46">
        <v>70</v>
      </c>
      <c r="G4" s="46">
        <v>100</v>
      </c>
      <c r="H4" s="7">
        <v>51</v>
      </c>
      <c r="I4" s="5">
        <v>5</v>
      </c>
      <c r="J4" s="6">
        <f>SUM(H4*1.05)</f>
        <v>53.550000000000004</v>
      </c>
      <c r="K4" s="6">
        <f>SUM(J4*F4)</f>
        <v>3748.5000000000005</v>
      </c>
      <c r="L4" s="11" t="s">
        <v>81</v>
      </c>
    </row>
    <row r="5" spans="1:12" ht="26.4" x14ac:dyDescent="0.3">
      <c r="A5" s="8" t="s">
        <v>16</v>
      </c>
      <c r="B5" s="5" t="s">
        <v>17</v>
      </c>
      <c r="C5" s="5"/>
      <c r="D5" s="5"/>
      <c r="E5" s="5"/>
      <c r="F5" s="46">
        <v>9</v>
      </c>
      <c r="G5" s="45" t="s">
        <v>18</v>
      </c>
      <c r="H5" s="7">
        <v>20</v>
      </c>
      <c r="I5" s="5">
        <v>5</v>
      </c>
      <c r="J5" s="6">
        <f t="shared" ref="J5" si="0">SUM(H5*1.05)</f>
        <v>21</v>
      </c>
      <c r="K5" s="6">
        <f t="shared" ref="K5:K6" si="1">SUM(J5*F5)</f>
        <v>189</v>
      </c>
      <c r="L5" s="11" t="s">
        <v>82</v>
      </c>
    </row>
    <row r="6" spans="1:12" ht="26.4" x14ac:dyDescent="0.3">
      <c r="A6" s="8" t="s">
        <v>19</v>
      </c>
      <c r="B6" s="5" t="s">
        <v>20</v>
      </c>
      <c r="C6" s="5"/>
      <c r="D6" s="5"/>
      <c r="E6" s="5"/>
      <c r="F6" s="46">
        <v>12</v>
      </c>
      <c r="G6" s="45" t="s">
        <v>21</v>
      </c>
      <c r="H6" s="7">
        <v>0.9</v>
      </c>
      <c r="I6" s="5">
        <v>21</v>
      </c>
      <c r="J6" s="6">
        <f>SUM(H6*1.21)</f>
        <v>1.089</v>
      </c>
      <c r="K6" s="6">
        <f t="shared" si="1"/>
        <v>13.068</v>
      </c>
      <c r="L6" s="11" t="s">
        <v>22</v>
      </c>
    </row>
    <row r="7" spans="1:12" x14ac:dyDescent="0.3">
      <c r="A7" s="8"/>
      <c r="B7" s="5"/>
      <c r="C7" s="5"/>
      <c r="D7" s="5"/>
      <c r="E7" s="5"/>
      <c r="F7" s="5"/>
      <c r="G7" s="5"/>
      <c r="H7" s="5"/>
      <c r="I7" s="5"/>
      <c r="J7" s="5"/>
      <c r="K7" s="6">
        <f>SUM(K4:K6)</f>
        <v>3950.5680000000007</v>
      </c>
      <c r="L7" s="9"/>
    </row>
    <row r="8" spans="1:12" ht="111" customHeight="1" thickBot="1" x14ac:dyDescent="0.35">
      <c r="A8" s="36" t="s">
        <v>23</v>
      </c>
      <c r="B8" s="37"/>
      <c r="C8" s="37"/>
      <c r="D8" s="37"/>
      <c r="E8" s="37"/>
      <c r="F8" s="37"/>
      <c r="G8" s="37"/>
      <c r="H8" s="37"/>
      <c r="I8" s="37"/>
      <c r="J8" s="37"/>
      <c r="K8" s="37"/>
      <c r="L8" s="38"/>
    </row>
    <row r="9" spans="1:12" ht="13.8" thickBot="1" x14ac:dyDescent="0.35"/>
    <row r="10" spans="1:12" x14ac:dyDescent="0.3">
      <c r="A10" s="39" t="s">
        <v>24</v>
      </c>
      <c r="B10" s="40"/>
      <c r="C10" s="40"/>
      <c r="D10" s="40"/>
      <c r="E10" s="40"/>
      <c r="F10" s="40"/>
      <c r="G10" s="40"/>
      <c r="H10" s="40"/>
      <c r="I10" s="40"/>
      <c r="J10" s="40"/>
      <c r="K10" s="40"/>
      <c r="L10" s="41"/>
    </row>
    <row r="11" spans="1:12" ht="81" customHeight="1" x14ac:dyDescent="0.3">
      <c r="A11" s="42" t="s">
        <v>25</v>
      </c>
      <c r="B11" s="43"/>
      <c r="C11" s="43"/>
      <c r="D11" s="43"/>
      <c r="E11" s="43"/>
      <c r="F11" s="43"/>
      <c r="G11" s="43"/>
      <c r="H11" s="43"/>
      <c r="I11" s="43"/>
      <c r="J11" s="43"/>
      <c r="K11" s="43"/>
      <c r="L11" s="44"/>
    </row>
    <row r="12" spans="1:12" ht="79.2" x14ac:dyDescent="0.3">
      <c r="A12" s="8" t="s">
        <v>2</v>
      </c>
      <c r="B12" s="5" t="s">
        <v>3</v>
      </c>
      <c r="C12" s="5" t="s">
        <v>4</v>
      </c>
      <c r="D12" s="5" t="s">
        <v>5</v>
      </c>
      <c r="E12" s="5" t="s">
        <v>6</v>
      </c>
      <c r="F12" s="5" t="s">
        <v>7</v>
      </c>
      <c r="G12" s="5" t="s">
        <v>8</v>
      </c>
      <c r="H12" s="5" t="s">
        <v>9</v>
      </c>
      <c r="I12" s="5" t="s">
        <v>10</v>
      </c>
      <c r="J12" s="5" t="s">
        <v>11</v>
      </c>
      <c r="K12" s="5" t="s">
        <v>12</v>
      </c>
      <c r="L12" s="9" t="s">
        <v>13</v>
      </c>
    </row>
    <row r="13" spans="1:12" ht="118.8" x14ac:dyDescent="0.3">
      <c r="A13" s="8" t="s">
        <v>26</v>
      </c>
      <c r="B13" s="4" t="s">
        <v>80</v>
      </c>
      <c r="C13" s="4" t="s">
        <v>27</v>
      </c>
      <c r="D13" s="5">
        <v>4390</v>
      </c>
      <c r="E13" s="5"/>
      <c r="F13" s="46">
        <v>8</v>
      </c>
      <c r="G13" s="45" t="s">
        <v>28</v>
      </c>
      <c r="H13" s="7">
        <v>186.8</v>
      </c>
      <c r="I13" s="1">
        <v>5</v>
      </c>
      <c r="J13" s="12">
        <v>196.14000000000001</v>
      </c>
      <c r="K13" s="2">
        <v>1569.1200000000001</v>
      </c>
      <c r="L13" s="11" t="s">
        <v>83</v>
      </c>
    </row>
    <row r="14" spans="1:12" ht="26.4" x14ac:dyDescent="0.3">
      <c r="A14" s="8" t="s">
        <v>29</v>
      </c>
      <c r="B14" s="1" t="s">
        <v>30</v>
      </c>
      <c r="C14" s="4"/>
      <c r="D14" s="5"/>
      <c r="E14" s="5"/>
      <c r="F14" s="47">
        <v>6</v>
      </c>
      <c r="G14" s="45" t="s">
        <v>31</v>
      </c>
      <c r="H14" s="7">
        <v>36.200000000000003</v>
      </c>
      <c r="I14" s="1">
        <v>5</v>
      </c>
      <c r="J14" s="12">
        <v>38.010000000000005</v>
      </c>
      <c r="K14" s="2">
        <v>228.06000000000003</v>
      </c>
      <c r="L14" s="11" t="s">
        <v>84</v>
      </c>
    </row>
    <row r="15" spans="1:12" ht="26.4" x14ac:dyDescent="0.3">
      <c r="A15" s="8" t="s">
        <v>32</v>
      </c>
      <c r="B15" s="1" t="s">
        <v>33</v>
      </c>
      <c r="C15" s="4"/>
      <c r="D15" s="5"/>
      <c r="E15" s="5"/>
      <c r="F15" s="47">
        <v>2</v>
      </c>
      <c r="G15" s="45" t="s">
        <v>34</v>
      </c>
      <c r="H15" s="7">
        <v>36.200000000000003</v>
      </c>
      <c r="I15" s="1">
        <v>5</v>
      </c>
      <c r="J15" s="12">
        <v>38.010000000000005</v>
      </c>
      <c r="K15" s="2">
        <v>76.02000000000001</v>
      </c>
      <c r="L15" s="11" t="s">
        <v>85</v>
      </c>
    </row>
    <row r="16" spans="1:12" ht="26.4" x14ac:dyDescent="0.3">
      <c r="A16" s="8" t="s">
        <v>35</v>
      </c>
      <c r="B16" s="1" t="s">
        <v>36</v>
      </c>
      <c r="C16" s="4"/>
      <c r="D16" s="5"/>
      <c r="E16" s="5"/>
      <c r="F16" s="47">
        <v>2</v>
      </c>
      <c r="G16" s="45" t="s">
        <v>37</v>
      </c>
      <c r="H16" s="7">
        <v>32.44</v>
      </c>
      <c r="I16" s="1">
        <v>5</v>
      </c>
      <c r="J16" s="12">
        <v>34.061999999999998</v>
      </c>
      <c r="K16" s="2">
        <v>68.123999999999995</v>
      </c>
      <c r="L16" s="11" t="s">
        <v>86</v>
      </c>
    </row>
    <row r="17" spans="1:12" ht="26.4" x14ac:dyDescent="0.3">
      <c r="A17" s="8" t="s">
        <v>38</v>
      </c>
      <c r="B17" s="1" t="s">
        <v>39</v>
      </c>
      <c r="C17" s="4"/>
      <c r="D17" s="5"/>
      <c r="E17" s="5"/>
      <c r="F17" s="47">
        <v>2</v>
      </c>
      <c r="G17" s="45" t="s">
        <v>37</v>
      </c>
      <c r="H17" s="7">
        <v>32.44</v>
      </c>
      <c r="I17" s="1">
        <v>5</v>
      </c>
      <c r="J17" s="12">
        <v>34.061999999999998</v>
      </c>
      <c r="K17" s="2">
        <v>68.123999999999995</v>
      </c>
      <c r="L17" s="11" t="s">
        <v>87</v>
      </c>
    </row>
    <row r="18" spans="1:12" ht="26.4" x14ac:dyDescent="0.3">
      <c r="A18" s="8" t="s">
        <v>40</v>
      </c>
      <c r="B18" s="1" t="s">
        <v>41</v>
      </c>
      <c r="C18" s="4"/>
      <c r="D18" s="5"/>
      <c r="E18" s="5"/>
      <c r="F18" s="47">
        <v>24</v>
      </c>
      <c r="G18" s="45" t="s">
        <v>21</v>
      </c>
      <c r="H18" s="7">
        <v>1.44</v>
      </c>
      <c r="I18" s="1">
        <v>21</v>
      </c>
      <c r="J18" s="12">
        <v>1.7423999999999999</v>
      </c>
      <c r="K18" s="2">
        <v>41.817599999999999</v>
      </c>
      <c r="L18" s="11" t="s">
        <v>42</v>
      </c>
    </row>
    <row r="19" spans="1:12" x14ac:dyDescent="0.3">
      <c r="A19" s="8"/>
      <c r="B19" s="4"/>
      <c r="C19" s="4"/>
      <c r="D19" s="5"/>
      <c r="E19" s="5"/>
      <c r="F19" s="5"/>
      <c r="G19" s="5"/>
      <c r="H19" s="5"/>
      <c r="I19" s="5"/>
      <c r="J19" s="5"/>
      <c r="K19" s="6">
        <v>2051.2656000000002</v>
      </c>
      <c r="L19" s="9"/>
    </row>
    <row r="20" spans="1:12" ht="111" customHeight="1" thickBot="1" x14ac:dyDescent="0.35">
      <c r="A20" s="36" t="s">
        <v>43</v>
      </c>
      <c r="B20" s="37"/>
      <c r="C20" s="37"/>
      <c r="D20" s="37"/>
      <c r="E20" s="37"/>
      <c r="F20" s="37"/>
      <c r="G20" s="37"/>
      <c r="H20" s="37"/>
      <c r="I20" s="37"/>
      <c r="J20" s="37"/>
      <c r="K20" s="37"/>
      <c r="L20" s="38"/>
    </row>
    <row r="21" spans="1:12" ht="13.8" thickBot="1" x14ac:dyDescent="0.35"/>
    <row r="22" spans="1:12" x14ac:dyDescent="0.3">
      <c r="A22" s="21" t="s">
        <v>44</v>
      </c>
      <c r="B22" s="22"/>
      <c r="C22" s="22"/>
      <c r="D22" s="22"/>
      <c r="E22" s="22"/>
      <c r="F22" s="22"/>
      <c r="G22" s="22"/>
      <c r="H22" s="22"/>
      <c r="I22" s="22"/>
      <c r="J22" s="22"/>
      <c r="K22" s="23"/>
    </row>
    <row r="23" spans="1:12" x14ac:dyDescent="0.3">
      <c r="A23" s="31" t="s">
        <v>45</v>
      </c>
      <c r="B23" s="32"/>
      <c r="C23" s="32"/>
      <c r="D23" s="32"/>
      <c r="E23" s="32"/>
      <c r="F23" s="32"/>
      <c r="G23" s="32"/>
      <c r="H23" s="32"/>
      <c r="I23" s="32"/>
      <c r="J23" s="32"/>
      <c r="K23" s="33"/>
    </row>
    <row r="24" spans="1:12" ht="79.2" x14ac:dyDescent="0.3">
      <c r="A24" s="8" t="s">
        <v>2</v>
      </c>
      <c r="B24" s="5" t="s">
        <v>3</v>
      </c>
      <c r="C24" s="5" t="s">
        <v>4</v>
      </c>
      <c r="D24" s="5" t="s">
        <v>5</v>
      </c>
      <c r="E24" s="5" t="s">
        <v>6</v>
      </c>
      <c r="F24" s="5" t="s">
        <v>7</v>
      </c>
      <c r="G24" s="5" t="s">
        <v>8</v>
      </c>
      <c r="H24" s="5" t="s">
        <v>9</v>
      </c>
      <c r="I24" s="5" t="s">
        <v>11</v>
      </c>
      <c r="J24" s="5" t="s">
        <v>12</v>
      </c>
      <c r="K24" s="9" t="s">
        <v>13</v>
      </c>
    </row>
    <row r="25" spans="1:12" x14ac:dyDescent="0.3">
      <c r="A25" s="24" t="s">
        <v>46</v>
      </c>
      <c r="B25" s="25"/>
      <c r="C25" s="25"/>
      <c r="D25" s="25"/>
      <c r="E25" s="25"/>
      <c r="F25" s="25"/>
      <c r="G25" s="25"/>
      <c r="H25" s="25"/>
      <c r="I25" s="25"/>
      <c r="J25" s="25"/>
      <c r="K25" s="26"/>
    </row>
    <row r="26" spans="1:12" ht="92.4" x14ac:dyDescent="0.3">
      <c r="A26" s="8" t="s">
        <v>47</v>
      </c>
      <c r="B26" s="5" t="s">
        <v>48</v>
      </c>
      <c r="C26" s="5" t="s">
        <v>49</v>
      </c>
      <c r="D26" s="5">
        <v>1480</v>
      </c>
      <c r="E26" s="5" t="s">
        <v>50</v>
      </c>
      <c r="F26" s="46">
        <v>74</v>
      </c>
      <c r="G26" s="46" t="s">
        <v>51</v>
      </c>
      <c r="H26" s="13">
        <v>13.09</v>
      </c>
      <c r="I26" s="14">
        <f>H26*1.05</f>
        <v>13.7445</v>
      </c>
      <c r="J26" s="13">
        <f>I26*F26</f>
        <v>1017.0930000000001</v>
      </c>
      <c r="K26" s="9" t="s">
        <v>88</v>
      </c>
    </row>
    <row r="27" spans="1:12" x14ac:dyDescent="0.3">
      <c r="A27" s="24" t="s">
        <v>52</v>
      </c>
      <c r="B27" s="25"/>
      <c r="C27" s="25"/>
      <c r="D27" s="25"/>
      <c r="E27" s="25"/>
      <c r="F27" s="25"/>
      <c r="G27" s="25"/>
      <c r="H27" s="25"/>
      <c r="I27" s="25"/>
      <c r="J27" s="25"/>
      <c r="K27" s="26"/>
    </row>
    <row r="28" spans="1:12" ht="66" x14ac:dyDescent="0.3">
      <c r="A28" s="8" t="s">
        <v>53</v>
      </c>
      <c r="B28" s="5" t="s">
        <v>54</v>
      </c>
      <c r="C28" s="5" t="s">
        <v>55</v>
      </c>
      <c r="D28" s="5">
        <v>50</v>
      </c>
      <c r="E28" s="5" t="s">
        <v>56</v>
      </c>
      <c r="F28" s="46">
        <v>2.5</v>
      </c>
      <c r="G28" s="46" t="s">
        <v>51</v>
      </c>
      <c r="H28" s="13">
        <v>35.04</v>
      </c>
      <c r="I28" s="14">
        <f>H28*1.05</f>
        <v>36.792000000000002</v>
      </c>
      <c r="J28" s="13">
        <f>I28*F28</f>
        <v>91.98</v>
      </c>
      <c r="K28" s="9" t="s">
        <v>89</v>
      </c>
    </row>
    <row r="29" spans="1:12" x14ac:dyDescent="0.3">
      <c r="A29" s="24" t="s">
        <v>57</v>
      </c>
      <c r="B29" s="25"/>
      <c r="C29" s="25"/>
      <c r="D29" s="25"/>
      <c r="E29" s="25"/>
      <c r="F29" s="25"/>
      <c r="G29" s="25"/>
      <c r="H29" s="25"/>
      <c r="I29" s="25"/>
      <c r="J29" s="25"/>
      <c r="K29" s="26"/>
    </row>
    <row r="30" spans="1:12" ht="105.6" x14ac:dyDescent="0.3">
      <c r="A30" s="8" t="s">
        <v>58</v>
      </c>
      <c r="B30" s="5" t="s">
        <v>59</v>
      </c>
      <c r="C30" s="5" t="s">
        <v>60</v>
      </c>
      <c r="D30" s="5">
        <v>80</v>
      </c>
      <c r="E30" s="5" t="s">
        <v>61</v>
      </c>
      <c r="F30" s="46">
        <v>4</v>
      </c>
      <c r="G30" s="46" t="s">
        <v>51</v>
      </c>
      <c r="H30" s="13">
        <v>22.18</v>
      </c>
      <c r="I30" s="14">
        <f>H30*1.05</f>
        <v>23.289000000000001</v>
      </c>
      <c r="J30" s="13">
        <f>I30*F30</f>
        <v>93.156000000000006</v>
      </c>
      <c r="K30" s="9" t="s">
        <v>90</v>
      </c>
    </row>
    <row r="31" spans="1:12" x14ac:dyDescent="0.3">
      <c r="A31" s="34" t="s">
        <v>62</v>
      </c>
      <c r="B31" s="35"/>
      <c r="C31" s="35"/>
      <c r="D31" s="35"/>
      <c r="E31" s="35"/>
      <c r="F31" s="35"/>
      <c r="G31" s="35"/>
      <c r="H31" s="35"/>
      <c r="I31" s="35"/>
      <c r="J31" s="13">
        <f>J30+J28+J26</f>
        <v>1202.229</v>
      </c>
      <c r="K31" s="9"/>
    </row>
    <row r="32" spans="1:12" x14ac:dyDescent="0.3">
      <c r="A32" s="31" t="s">
        <v>63</v>
      </c>
      <c r="B32" s="32"/>
      <c r="C32" s="32"/>
      <c r="D32" s="32"/>
      <c r="E32" s="32"/>
      <c r="F32" s="32"/>
      <c r="G32" s="32"/>
      <c r="H32" s="32"/>
      <c r="I32" s="32"/>
      <c r="J32" s="32"/>
      <c r="K32" s="33"/>
    </row>
    <row r="33" spans="1:11" x14ac:dyDescent="0.3">
      <c r="A33" s="15" t="s">
        <v>64</v>
      </c>
      <c r="B33" s="16"/>
      <c r="C33" s="16"/>
      <c r="D33" s="16"/>
      <c r="E33" s="16"/>
      <c r="F33" s="16"/>
      <c r="G33" s="16"/>
      <c r="H33" s="16"/>
      <c r="I33" s="16"/>
      <c r="J33" s="16"/>
      <c r="K33" s="17"/>
    </row>
    <row r="34" spans="1:11" x14ac:dyDescent="0.3">
      <c r="A34" s="15" t="s">
        <v>65</v>
      </c>
      <c r="B34" s="16"/>
      <c r="C34" s="16"/>
      <c r="D34" s="16"/>
      <c r="E34" s="16"/>
      <c r="F34" s="16"/>
      <c r="G34" s="16"/>
      <c r="H34" s="16"/>
      <c r="I34" s="16"/>
      <c r="J34" s="16"/>
      <c r="K34" s="17"/>
    </row>
    <row r="35" spans="1:11" x14ac:dyDescent="0.3">
      <c r="A35" s="15" t="s">
        <v>66</v>
      </c>
      <c r="B35" s="16"/>
      <c r="C35" s="16"/>
      <c r="D35" s="16"/>
      <c r="E35" s="16"/>
      <c r="F35" s="16"/>
      <c r="G35" s="16"/>
      <c r="H35" s="16"/>
      <c r="I35" s="16"/>
      <c r="J35" s="16"/>
      <c r="K35" s="17"/>
    </row>
    <row r="36" spans="1:11" ht="13.8" thickBot="1" x14ac:dyDescent="0.35">
      <c r="A36" s="18" t="s">
        <v>67</v>
      </c>
      <c r="B36" s="19"/>
      <c r="C36" s="19"/>
      <c r="D36" s="19"/>
      <c r="E36" s="19"/>
      <c r="F36" s="19"/>
      <c r="G36" s="19"/>
      <c r="H36" s="19"/>
      <c r="I36" s="19"/>
      <c r="J36" s="19"/>
      <c r="K36" s="20"/>
    </row>
    <row r="37" spans="1:11" s="10" customFormat="1" ht="13.8" thickBot="1" x14ac:dyDescent="0.35">
      <c r="A37" s="27"/>
      <c r="B37" s="27"/>
      <c r="C37" s="27"/>
      <c r="D37" s="27"/>
      <c r="E37" s="27"/>
      <c r="F37" s="27"/>
      <c r="G37" s="27"/>
      <c r="H37" s="27"/>
      <c r="I37" s="27"/>
      <c r="J37" s="27"/>
      <c r="K37" s="27"/>
    </row>
    <row r="38" spans="1:11" x14ac:dyDescent="0.3">
      <c r="A38" s="21" t="s">
        <v>68</v>
      </c>
      <c r="B38" s="22"/>
      <c r="C38" s="22"/>
      <c r="D38" s="22"/>
      <c r="E38" s="22"/>
      <c r="F38" s="22"/>
      <c r="G38" s="22"/>
      <c r="H38" s="22"/>
      <c r="I38" s="22"/>
      <c r="J38" s="22"/>
      <c r="K38" s="23"/>
    </row>
    <row r="39" spans="1:11" x14ac:dyDescent="0.3">
      <c r="A39" s="24" t="s">
        <v>69</v>
      </c>
      <c r="B39" s="25"/>
      <c r="C39" s="25"/>
      <c r="D39" s="25"/>
      <c r="E39" s="25"/>
      <c r="F39" s="25"/>
      <c r="G39" s="25"/>
      <c r="H39" s="25"/>
      <c r="I39" s="25"/>
      <c r="J39" s="25"/>
      <c r="K39" s="26"/>
    </row>
    <row r="40" spans="1:11" ht="79.2" x14ac:dyDescent="0.3">
      <c r="A40" s="8" t="s">
        <v>2</v>
      </c>
      <c r="B40" s="5" t="s">
        <v>3</v>
      </c>
      <c r="C40" s="5" t="s">
        <v>4</v>
      </c>
      <c r="D40" s="5" t="s">
        <v>5</v>
      </c>
      <c r="E40" s="5" t="s">
        <v>6</v>
      </c>
      <c r="F40" s="5" t="s">
        <v>7</v>
      </c>
      <c r="G40" s="5" t="s">
        <v>8</v>
      </c>
      <c r="H40" s="5" t="s">
        <v>9</v>
      </c>
      <c r="I40" s="5" t="s">
        <v>11</v>
      </c>
      <c r="J40" s="5" t="s">
        <v>12</v>
      </c>
      <c r="K40" s="9" t="s">
        <v>13</v>
      </c>
    </row>
    <row r="41" spans="1:11" ht="26.4" x14ac:dyDescent="0.3">
      <c r="A41" s="8" t="s">
        <v>70</v>
      </c>
      <c r="B41" s="5" t="s">
        <v>71</v>
      </c>
      <c r="C41" s="5"/>
      <c r="D41" s="5">
        <v>520</v>
      </c>
      <c r="E41" s="5" t="s">
        <v>71</v>
      </c>
      <c r="F41" s="5">
        <v>5</v>
      </c>
      <c r="G41" s="46" t="s">
        <v>72</v>
      </c>
      <c r="H41" s="13">
        <v>16</v>
      </c>
      <c r="I41" s="14">
        <f>H41*1.05</f>
        <v>16.8</v>
      </c>
      <c r="J41" s="13">
        <f>I41*F41</f>
        <v>84</v>
      </c>
      <c r="K41" s="9" t="s">
        <v>91</v>
      </c>
    </row>
    <row r="42" spans="1:11" ht="39.6" x14ac:dyDescent="0.3">
      <c r="A42" s="8" t="s">
        <v>73</v>
      </c>
      <c r="B42" s="5" t="s">
        <v>74</v>
      </c>
      <c r="C42" s="5"/>
      <c r="D42" s="5">
        <v>520</v>
      </c>
      <c r="E42" s="5" t="s">
        <v>74</v>
      </c>
      <c r="F42" s="5">
        <v>1</v>
      </c>
      <c r="G42" s="46" t="s">
        <v>75</v>
      </c>
      <c r="H42" s="13">
        <v>15</v>
      </c>
      <c r="I42" s="14">
        <f t="shared" ref="I42:I43" si="2">H42*1.05</f>
        <v>15.75</v>
      </c>
      <c r="J42" s="13">
        <f t="shared" ref="J42:J43" si="3">I42*F42</f>
        <v>15.75</v>
      </c>
      <c r="K42" s="9" t="s">
        <v>92</v>
      </c>
    </row>
    <row r="43" spans="1:11" ht="26.4" x14ac:dyDescent="0.3">
      <c r="A43" s="8" t="s">
        <v>76</v>
      </c>
      <c r="B43" s="5" t="s">
        <v>77</v>
      </c>
      <c r="C43" s="5"/>
      <c r="D43" s="5">
        <v>800</v>
      </c>
      <c r="E43" s="5" t="s">
        <v>77</v>
      </c>
      <c r="F43" s="5">
        <v>16</v>
      </c>
      <c r="G43" s="46" t="s">
        <v>78</v>
      </c>
      <c r="H43" s="13">
        <v>1.21</v>
      </c>
      <c r="I43" s="14">
        <f t="shared" si="2"/>
        <v>1.2705</v>
      </c>
      <c r="J43" s="13">
        <f t="shared" si="3"/>
        <v>20.327999999999999</v>
      </c>
      <c r="K43" s="9" t="s">
        <v>93</v>
      </c>
    </row>
    <row r="44" spans="1:11" x14ac:dyDescent="0.3">
      <c r="A44" s="28" t="s">
        <v>79</v>
      </c>
      <c r="B44" s="29"/>
      <c r="C44" s="29"/>
      <c r="D44" s="29"/>
      <c r="E44" s="29"/>
      <c r="F44" s="29"/>
      <c r="G44" s="29"/>
      <c r="H44" s="29"/>
      <c r="I44" s="30"/>
      <c r="J44" s="13">
        <f>SUM(J41:J43)</f>
        <v>120.078</v>
      </c>
      <c r="K44" s="9"/>
    </row>
    <row r="45" spans="1:11" x14ac:dyDescent="0.3">
      <c r="A45" s="31" t="s">
        <v>63</v>
      </c>
      <c r="B45" s="32"/>
      <c r="C45" s="32"/>
      <c r="D45" s="32"/>
      <c r="E45" s="32"/>
      <c r="F45" s="32"/>
      <c r="G45" s="32"/>
      <c r="H45" s="32"/>
      <c r="I45" s="32"/>
      <c r="J45" s="32"/>
      <c r="K45" s="33"/>
    </row>
    <row r="46" spans="1:11" x14ac:dyDescent="0.3">
      <c r="A46" s="15" t="s">
        <v>64</v>
      </c>
      <c r="B46" s="16"/>
      <c r="C46" s="16"/>
      <c r="D46" s="16"/>
      <c r="E46" s="16"/>
      <c r="F46" s="16"/>
      <c r="G46" s="16"/>
      <c r="H46" s="16"/>
      <c r="I46" s="16"/>
      <c r="J46" s="16"/>
      <c r="K46" s="17"/>
    </row>
    <row r="47" spans="1:11" x14ac:dyDescent="0.3">
      <c r="A47" s="15" t="s">
        <v>65</v>
      </c>
      <c r="B47" s="16"/>
      <c r="C47" s="16"/>
      <c r="D47" s="16"/>
      <c r="E47" s="16"/>
      <c r="F47" s="16"/>
      <c r="G47" s="16"/>
      <c r="H47" s="16"/>
      <c r="I47" s="16"/>
      <c r="J47" s="16"/>
      <c r="K47" s="17"/>
    </row>
    <row r="48" spans="1:11" x14ac:dyDescent="0.3">
      <c r="A48" s="15" t="s">
        <v>66</v>
      </c>
      <c r="B48" s="16"/>
      <c r="C48" s="16"/>
      <c r="D48" s="16"/>
      <c r="E48" s="16"/>
      <c r="F48" s="16"/>
      <c r="G48" s="16"/>
      <c r="H48" s="16"/>
      <c r="I48" s="16"/>
      <c r="J48" s="16"/>
      <c r="K48" s="17"/>
    </row>
    <row r="49" spans="1:11" ht="13.8" thickBot="1" x14ac:dyDescent="0.35">
      <c r="A49" s="18" t="s">
        <v>67</v>
      </c>
      <c r="B49" s="19"/>
      <c r="C49" s="19"/>
      <c r="D49" s="19"/>
      <c r="E49" s="19"/>
      <c r="F49" s="19"/>
      <c r="G49" s="19"/>
      <c r="H49" s="19"/>
      <c r="I49" s="19"/>
      <c r="J49" s="19"/>
      <c r="K49" s="20"/>
    </row>
  </sheetData>
  <mergeCells count="26">
    <mergeCell ref="A8:L8"/>
    <mergeCell ref="A1:L1"/>
    <mergeCell ref="A2:L2"/>
    <mergeCell ref="A20:L20"/>
    <mergeCell ref="A11:L11"/>
    <mergeCell ref="A10:L10"/>
    <mergeCell ref="A22:K22"/>
    <mergeCell ref="A23:K23"/>
    <mergeCell ref="A25:K25"/>
    <mergeCell ref="A27:K27"/>
    <mergeCell ref="A29:K29"/>
    <mergeCell ref="A31:I31"/>
    <mergeCell ref="A32:K32"/>
    <mergeCell ref="A33:K33"/>
    <mergeCell ref="A34:K34"/>
    <mergeCell ref="A35:K35"/>
    <mergeCell ref="A36:K36"/>
    <mergeCell ref="A37:K37"/>
    <mergeCell ref="A44:I44"/>
    <mergeCell ref="A45:K45"/>
    <mergeCell ref="A46:K46"/>
    <mergeCell ref="A47:K47"/>
    <mergeCell ref="A48:K48"/>
    <mergeCell ref="A49:K49"/>
    <mergeCell ref="A38:K38"/>
    <mergeCell ref="A39:K3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mickunas</dc:creator>
  <cp:lastModifiedBy>Ramunas Diliautas</cp:lastModifiedBy>
  <dcterms:created xsi:type="dcterms:W3CDTF">2019-05-17T04:17:10Z</dcterms:created>
  <dcterms:modified xsi:type="dcterms:W3CDTF">2019-06-21T06:35:06Z</dcterms:modified>
</cp:coreProperties>
</file>