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filterPrivacy="1" defaultThemeVersion="124226"/>
  <xr:revisionPtr revIDLastSave="0" documentId="13_ncr:1_{21BA1BEB-9A8B-4EFE-8804-B4F4C1574D05}" xr6:coauthVersionLast="33" xr6:coauthVersionMax="33" xr10:uidLastSave="{00000000-0000-0000-0000-000000000000}"/>
  <bookViews>
    <workbookView xWindow="0" yWindow="0" windowWidth="28800" windowHeight="11625" xr2:uid="{00000000-000D-0000-FFFF-FFFF00000000}"/>
  </bookViews>
  <sheets>
    <sheet name="Sheet2" sheetId="2" r:id="rId1"/>
    <sheet name="Sheet3" sheetId="3" r:id="rId2"/>
  </sheets>
  <calcPr calcId="179017"/>
</workbook>
</file>

<file path=xl/calcChain.xml><?xml version="1.0" encoding="utf-8"?>
<calcChain xmlns="http://schemas.openxmlformats.org/spreadsheetml/2006/main">
  <c r="J135" i="2" l="1"/>
  <c r="I140" i="2" l="1"/>
  <c r="I141" i="2" s="1"/>
  <c r="H140" i="2"/>
  <c r="J140" i="2" s="1"/>
  <c r="J142" i="2" s="1"/>
  <c r="I119" i="2" l="1"/>
  <c r="H119" i="2"/>
  <c r="J119" i="2" s="1"/>
  <c r="I118" i="2"/>
  <c r="H118" i="2"/>
  <c r="J118" i="2" s="1"/>
  <c r="I117" i="2"/>
  <c r="H117" i="2"/>
  <c r="J117" i="2" s="1"/>
  <c r="I116" i="2"/>
  <c r="H116" i="2"/>
  <c r="J116" i="2" s="1"/>
  <c r="I115" i="2"/>
  <c r="H115" i="2"/>
  <c r="J115" i="2" s="1"/>
  <c r="I114" i="2"/>
  <c r="H114" i="2"/>
  <c r="J114" i="2" s="1"/>
  <c r="I113" i="2"/>
  <c r="H113" i="2"/>
  <c r="J113" i="2" s="1"/>
  <c r="I112" i="2"/>
  <c r="H112" i="2"/>
  <c r="J112" i="2" s="1"/>
  <c r="I111" i="2"/>
  <c r="H111" i="2"/>
  <c r="J111" i="2" s="1"/>
  <c r="I110" i="2"/>
  <c r="H110" i="2"/>
  <c r="J110" i="2" s="1"/>
  <c r="I109" i="2"/>
  <c r="H109" i="2"/>
  <c r="J109" i="2" s="1"/>
  <c r="I108" i="2"/>
  <c r="H108" i="2"/>
  <c r="J108" i="2" s="1"/>
  <c r="I91" i="2"/>
  <c r="H91" i="2"/>
  <c r="J91" i="2" s="1"/>
  <c r="I90" i="2"/>
  <c r="H90" i="2"/>
  <c r="J90" i="2" s="1"/>
  <c r="I89" i="2"/>
  <c r="H89" i="2"/>
  <c r="J89" i="2" s="1"/>
  <c r="I88" i="2"/>
  <c r="H88" i="2"/>
  <c r="J88" i="2" s="1"/>
  <c r="I87" i="2"/>
  <c r="H87" i="2"/>
  <c r="J87" i="2" s="1"/>
  <c r="I86" i="2"/>
  <c r="H86" i="2"/>
  <c r="J86" i="2" s="1"/>
  <c r="I85" i="2"/>
  <c r="H85" i="2"/>
  <c r="J85" i="2" s="1"/>
  <c r="I84" i="2"/>
  <c r="H84" i="2"/>
  <c r="J84" i="2" s="1"/>
  <c r="I82" i="2"/>
  <c r="H82" i="2"/>
  <c r="J82" i="2" s="1"/>
  <c r="I81" i="2"/>
  <c r="H81" i="2"/>
  <c r="J81" i="2" s="1"/>
  <c r="I80" i="2"/>
  <c r="H80" i="2"/>
  <c r="J80" i="2" s="1"/>
  <c r="I79" i="2"/>
  <c r="H79" i="2"/>
  <c r="J79" i="2" s="1"/>
  <c r="I78" i="2"/>
  <c r="H78" i="2"/>
  <c r="J78" i="2" s="1"/>
  <c r="I62" i="2"/>
  <c r="H62" i="2"/>
  <c r="J62" i="2" s="1"/>
  <c r="I61" i="2"/>
  <c r="H61" i="2"/>
  <c r="J61" i="2" s="1"/>
  <c r="I60" i="2"/>
  <c r="H60" i="2"/>
  <c r="J60" i="2" s="1"/>
  <c r="I44" i="2"/>
  <c r="H44" i="2"/>
  <c r="J44" i="2" s="1"/>
  <c r="I43" i="2"/>
  <c r="H43" i="2"/>
  <c r="J43" i="2" s="1"/>
  <c r="I42" i="2"/>
  <c r="H42" i="2"/>
  <c r="J42" i="2" s="1"/>
  <c r="I41" i="2"/>
  <c r="H41" i="2"/>
  <c r="J41" i="2" s="1"/>
  <c r="I40" i="2"/>
  <c r="H40" i="2"/>
  <c r="J40" i="2" s="1"/>
  <c r="I39" i="2"/>
  <c r="H39" i="2"/>
  <c r="J39" i="2" s="1"/>
  <c r="I23" i="2"/>
  <c r="H23" i="2"/>
  <c r="J23" i="2" s="1"/>
  <c r="I22" i="2"/>
  <c r="H22" i="2"/>
  <c r="J22" i="2" s="1"/>
  <c r="I21" i="2"/>
  <c r="H21" i="2"/>
  <c r="J21" i="2" s="1"/>
  <c r="I19" i="2"/>
  <c r="H19" i="2"/>
  <c r="J19" i="2" s="1"/>
  <c r="I18" i="2"/>
  <c r="H18" i="2"/>
  <c r="J18" i="2" s="1"/>
  <c r="I17" i="2"/>
  <c r="H17" i="2"/>
  <c r="J17" i="2" s="1"/>
  <c r="I16" i="2"/>
  <c r="H16" i="2"/>
  <c r="J16" i="2" s="1"/>
  <c r="I15" i="2"/>
  <c r="H15" i="2"/>
  <c r="J15" i="2" s="1"/>
  <c r="I13" i="2"/>
  <c r="H13" i="2"/>
  <c r="J13" i="2" s="1"/>
  <c r="I12" i="2"/>
  <c r="H12" i="2"/>
  <c r="J12" i="2" s="1"/>
  <c r="I11" i="2"/>
  <c r="H11" i="2"/>
  <c r="J11" i="2" s="1"/>
  <c r="I10" i="2"/>
  <c r="H10" i="2"/>
  <c r="J10" i="2" s="1"/>
  <c r="I9" i="2"/>
  <c r="H9" i="2"/>
  <c r="J9" i="2" s="1"/>
  <c r="I8" i="2"/>
  <c r="H8" i="2"/>
  <c r="J8" i="2" s="1"/>
  <c r="I7" i="2"/>
  <c r="H7" i="2"/>
  <c r="J7" i="2" s="1"/>
  <c r="I6" i="2"/>
  <c r="H6" i="2"/>
  <c r="J6" i="2" s="1"/>
  <c r="I5" i="2"/>
  <c r="H5" i="2"/>
  <c r="J5" i="2" s="1"/>
  <c r="I63" i="2" l="1"/>
  <c r="I120" i="2"/>
  <c r="J121" i="2"/>
  <c r="I45" i="2"/>
  <c r="I24" i="2"/>
  <c r="J64" i="2"/>
  <c r="I92" i="2"/>
  <c r="J93" i="2"/>
  <c r="J46" i="2"/>
  <c r="J25" i="2"/>
</calcChain>
</file>

<file path=xl/sharedStrings.xml><?xml version="1.0" encoding="utf-8"?>
<sst xmlns="http://schemas.openxmlformats.org/spreadsheetml/2006/main" count="409" uniqueCount="273">
  <si>
    <t xml:space="preserve">Negalintiems pasiūlyti reagentų įstaigos nuosavybės teise priklausančiam analizatoriui, galima teikti lygiavertį pasiūlymą. Reikalavimai lygiaverčiam analizatoriui pateikti 2.1 lentelėje. </t>
  </si>
  <si>
    <t>Diagnostinių reagentų, medžiagų pavadinimai</t>
  </si>
  <si>
    <t>Siūloma pakuotė</t>
  </si>
  <si>
    <t>Siūlomos pakuotės fiksuotas įkainis, EUR be PVM</t>
  </si>
  <si>
    <t>Suma, EUR be PVM</t>
  </si>
  <si>
    <t>Suma, EUR su PVM</t>
  </si>
  <si>
    <t>Siūlomos prekės  gamintojo pavadinimas</t>
  </si>
  <si>
    <t>2.1.</t>
  </si>
  <si>
    <t>2.2.</t>
  </si>
  <si>
    <t>2.3.</t>
  </si>
  <si>
    <t>2.4.</t>
  </si>
  <si>
    <t>3.1.</t>
  </si>
  <si>
    <t>3.2.</t>
  </si>
  <si>
    <t>3.3.</t>
  </si>
  <si>
    <t>Preliminarus tyrimų skaičius per 12 mėn.</t>
  </si>
  <si>
    <t>13 parametrų šlapimo juostelės</t>
  </si>
  <si>
    <t>Šlapimo mikroskopijos tyrimas</t>
  </si>
  <si>
    <t>Mato vnt. kaina EUR  be PVM</t>
  </si>
  <si>
    <t>Suma EUR  be PVM</t>
  </si>
  <si>
    <t>Suma EUR  su PVM</t>
  </si>
  <si>
    <t>Gamintojas, Prekės pavadinimas, kodas</t>
  </si>
  <si>
    <t>1 vnt.</t>
  </si>
  <si>
    <t>Su natrio citratu</t>
  </si>
  <si>
    <t>vnt.</t>
  </si>
  <si>
    <t>Pavadinimas</t>
  </si>
  <si>
    <t xml:space="preserve">Mato vnt. </t>
  </si>
  <si>
    <t>Bendrieji reikalavimai:</t>
  </si>
  <si>
    <t>Vnt.</t>
  </si>
  <si>
    <t>Vakuuminiai mėgintuvėliai veninio kraujo biocheminiam ištyrimui 5,0-6ml su geliu</t>
  </si>
  <si>
    <t>Vakuuminiai mėgintuvėliai veninio kraujo biocheminiam ištyrimui 4-6,0ml su krešėjimo aktyvatoriumi</t>
  </si>
  <si>
    <t xml:space="preserve">Vakuuminiai mėgintuvėliai kraujo krešumo nustatymui su Na citratu 3,2 arba 3,8% 1,8-3,5 ml,  dviejų skirtingo plastiko sluoksnių mėgintuvėlio sienelė (pateikti įrodantį dokumentą), ant etiketės žyma nurodanti minimalią-maksimalią užpildymo ribą.  Individualaus mėgintuvėlio (ne pakuotėje) galiojimas ne mažiau 9 mėn., tinkami naudoti pirmi be prieš tai sekančio tuščio mėgintuvėlio </t>
  </si>
  <si>
    <t>Vakuuminiai mėgintuvėliai gliukozės kiekio kraujo plazmoje nustatyti su Na fluoridu ir kalio oksalatu 4,0 ml</t>
  </si>
  <si>
    <t>Saugus ,,peteliškės“ rinkinys su adatos užraktu (adata užrakte fiksuojama įtraukiant ją į vamzdelį, ištraukimo iš venos metu) ir venos vizualizacijos funkcija, smulkių venų performavimui, 21-23 G su Luer adapteriu, žarnelės ilgis 180-200 mm</t>
  </si>
  <si>
    <t>Adatos vakuuminėms sistemoms  21-22 G, 38 mm</t>
  </si>
  <si>
    <t>Adatos su venos vizualizacijos funkcija 21-22G</t>
  </si>
  <si>
    <t>Adatos laikiklis, įsukamas</t>
  </si>
  <si>
    <t>Saugus automatinis lancetas, 1,8-2,00mm</t>
  </si>
  <si>
    <t>Eil. Nr.</t>
  </si>
  <si>
    <t>Reagentų ir priemonių kiekis (ml./vnt.) nurodytam tyrimų skaičiui</t>
  </si>
  <si>
    <t>PVM</t>
  </si>
  <si>
    <t>Siūlomos pakuotės fiksuotas įkainis, EUR su PVM</t>
  </si>
  <si>
    <t>Planuojamas kiekis metams</t>
  </si>
  <si>
    <t>Mato vnt. kaina EUR  su PVM</t>
  </si>
  <si>
    <t>Greiner Bio-One, Austrija, Vak.mėgintuvėlis 3 ml K3 EDTA Premium, 454086; Vak.mėgintuvėlis 4 ml K3 EDTA R Premium, 454036</t>
  </si>
  <si>
    <t>Greiner Bio-One, Austrija, Vak.mėgintuvėlis 5 ml Serum Sep R Premium, 456071</t>
  </si>
  <si>
    <t>Greiner Bio-One, Austrija, Vak.mėgintuvėlis 4 ml Serum R Premium, 454092; Vak.mėgintuvėlis 6 ml Serum R Premium, 456092</t>
  </si>
  <si>
    <t>Greiner Bio-One, Austrija, Vak.mėgintuvėlis 4 ml Glucose Premium, 454062</t>
  </si>
  <si>
    <t>Greiner Bio-One, Austrija, Peteliškė Safety+Luer 23 G 19 cm, 450082; Peteliškė Safety+Luer 21 G 19 cm, 450081</t>
  </si>
  <si>
    <t>Greiner Bio-One, Austrija, Adata 22G (0,7x38mm), 450075; Adata 21G (0,8x38mm), 450076</t>
  </si>
  <si>
    <t>Greiner Bio-One, Austrija, Adata Visio Plus 22G, 450041; Adata Visio Plus 21G, 450040</t>
  </si>
  <si>
    <t>Greiner Bio-One, Austrija, Adatos laikiklis, 450201</t>
  </si>
  <si>
    <t>HTL-Strefa, 7142, Lancetas 1,8 mm (mėlynas)</t>
  </si>
  <si>
    <t>Sarstedt, 18.1325, Microvette CB 200 ENG</t>
  </si>
  <si>
    <t>2.5.</t>
  </si>
  <si>
    <t>2.6.</t>
  </si>
  <si>
    <t>15-210x12SP, Perforuotas popierius 15/210/15x12L1+0</t>
  </si>
  <si>
    <t xml:space="preserve"> Nihon Kohden, T802, HGB filtras</t>
  </si>
  <si>
    <t>Nihon Kohden, 2114-080599, Peristaltinės pompos žanelė</t>
  </si>
  <si>
    <t>20 l</t>
  </si>
  <si>
    <t>5 l</t>
  </si>
  <si>
    <t>1 l</t>
  </si>
  <si>
    <t>5 ml</t>
  </si>
  <si>
    <t>Dėžė</t>
  </si>
  <si>
    <t>Cleanac 5l</t>
  </si>
  <si>
    <t>Cleanac 3 1 l</t>
  </si>
  <si>
    <t>Hemolynac 3N 1l</t>
  </si>
  <si>
    <t xml:space="preserve">Kontrolinis kraujas </t>
  </si>
  <si>
    <t xml:space="preserve"> Perforuotas popierius 15/210/15x12L1+0</t>
  </si>
  <si>
    <t>HGB filtras</t>
  </si>
  <si>
    <t>Peristaltinės pompos žanelė</t>
  </si>
  <si>
    <t>R/D System, CBC-3D-H5ml, Kontrolinis kraujas 5 ml (aukštas); CBC-3D-N5ml, Kontrolinis kraujas 5 ml (normalus);CBC-3D-L5ml,Kontrolinis kraujas 5 ml (žemas)</t>
  </si>
  <si>
    <t>Kasetė EPSON LQ300</t>
  </si>
  <si>
    <t>Kasetė EPSON LQ300, 5305-L</t>
  </si>
  <si>
    <t>50x2 ml</t>
  </si>
  <si>
    <t>2,5 L</t>
  </si>
  <si>
    <t>5 vnt.</t>
  </si>
  <si>
    <t>5x200 vnt.</t>
  </si>
  <si>
    <t>1x25 vnt.</t>
  </si>
  <si>
    <t>Sisteminis glliukozės tirpalas 2500 ml</t>
  </si>
  <si>
    <t>Multi standartinis tirpalas 12 mmol/L (50x2ml)</t>
  </si>
  <si>
    <t>Valymo tirpalas ir baltymų valiklis (5 vnt.)</t>
  </si>
  <si>
    <t>Mėgintuvėliai su kapiliarais (5x200 vnt.)</t>
  </si>
  <si>
    <t>Kontrolė ReadyCon Norm(25 vnt.); 5130-6162, Kontrolė ReadyCon Pat (25 vnt.)</t>
  </si>
  <si>
    <t>Gliukozės sensorius Biosen C_line (type II)</t>
  </si>
  <si>
    <t>57 mm-L, Termo popierius (57x12x45)</t>
  </si>
  <si>
    <t>100 vnt.</t>
  </si>
  <si>
    <t>1 but.</t>
  </si>
  <si>
    <t>8 ml</t>
  </si>
  <si>
    <t>15L</t>
  </si>
  <si>
    <t>4x500ml</t>
  </si>
  <si>
    <t>125ml</t>
  </si>
  <si>
    <t>Ploviklis H-800 (200ml)</t>
  </si>
  <si>
    <t>Kontrolė QC</t>
  </si>
  <si>
    <t>Termo popierius (57x12x45)</t>
  </si>
  <si>
    <t>Apsauginis tirpalas FUS100 (15L)</t>
  </si>
  <si>
    <t>Ploviklis FUS100 (4x500ml)</t>
  </si>
  <si>
    <t>Fokusavimo tirpalas FUS100 (125ml)</t>
  </si>
  <si>
    <t xml:space="preserve"> Standartinis tirpalas FUS100 (125ml)</t>
  </si>
  <si>
    <t>Teigiama QC FUS100 (125ml)</t>
  </si>
  <si>
    <t>Greiner Bio-One, Austrija, Vak.mėgintuvėlis 3,5 ml SNC Coag. 3,8% Premium, 454387; Vak.mėgintuvėlis 2 ml Coag. 3,8% Premium, 454381</t>
  </si>
  <si>
    <t>Šlapimo juostelės H13-Cr (100test.), H-800</t>
  </si>
  <si>
    <t>12 ml</t>
  </si>
  <si>
    <t>DFI, 50 mm, Termo popierius (51x12x45)</t>
  </si>
  <si>
    <t>Bio Rad, B435, Skysta kontrolinė medžiaga (12ml)(N); B435-1, Skysta kontrolinė medžiaga (12ml)(P)</t>
  </si>
  <si>
    <t>Šlapimo kontrolė</t>
  </si>
  <si>
    <t>EKF diagnostics, 0209-0100-014, Mėgintuvėliai su kapiliarais (5x200 vnt.)</t>
  </si>
  <si>
    <t>EKF diagnostics, 5130-6152, Kontrolė ReadyCon Norm(25 vnt.); 5130-6162, Kontrolė ReadyCon Pat (25 vnt.)</t>
  </si>
  <si>
    <t>EKF diagnostics, 5206-3011, Gliukozės sensorius Biosen C_line (type II)</t>
  </si>
  <si>
    <t>Dirui Industrial, 2320506003(232030102202), Ploviklis H-800 (200ml)</t>
  </si>
  <si>
    <t>Dirui Industrial, 2320701001(232030303201), Teigiama QC H-800 (8ml); 2320702001(232030301201), Neigiama QC H-800 (8ml)</t>
  </si>
  <si>
    <t>Dirui Industrial, 2322003004(232030204204), Apsauginis tirpalas FUS100 (15L)</t>
  </si>
  <si>
    <t>Dirui Industrial, 2322002001(232030205203), Ploviklis FUS100 (4x500ml)</t>
  </si>
  <si>
    <t>Dirui Industrial, 2322004001(232030202201), Fokusavimo tirpalas FUS100 (125ml)</t>
  </si>
  <si>
    <t>Dirui Industrial, 2322006001(232030201201), Standartinis tirpalas FUS100 (125ml)</t>
  </si>
  <si>
    <t>Dirui Industrial, 2322005001(232030207201), Teigiama QC FUS100 (125ml)</t>
  </si>
  <si>
    <t>Dirui Industrial, 2322005002(232030207204), Neigiama QC FUS100 (125ml)</t>
  </si>
  <si>
    <t>Termo popierius (51x12x45)</t>
  </si>
  <si>
    <t>Siūlome orginalius reagentus analizatoriui MEK-6410K.</t>
  </si>
  <si>
    <t>Siūlome orginalius reagentus analizatoriams R-300 ir R-700.</t>
  </si>
  <si>
    <r>
      <t>Vakuuminiai mėgintuvėliai su K2</t>
    </r>
    <r>
      <rPr>
        <vertAlign val="subscript"/>
        <sz val="10"/>
        <rFont val="Times New Roman"/>
        <family val="1"/>
        <charset val="186"/>
      </rPr>
      <t>3</t>
    </r>
    <r>
      <rPr>
        <sz val="10"/>
        <rFont val="Times New Roman"/>
        <family val="1"/>
        <charset val="186"/>
      </rPr>
      <t>EDTA arba K</t>
    </r>
    <r>
      <rPr>
        <vertAlign val="subscript"/>
        <sz val="10"/>
        <rFont val="Times New Roman"/>
        <family val="1"/>
        <charset val="186"/>
      </rPr>
      <t>3</t>
    </r>
    <r>
      <rPr>
        <sz val="10"/>
        <rFont val="Times New Roman"/>
        <family val="1"/>
        <charset val="186"/>
      </rPr>
      <t>EDTA veninio kraujo hematologiniam ištyrimui 3-4,0 ml</t>
    </r>
  </si>
  <si>
    <r>
      <t>Mikromėgintuvėlis kapiliarinio kraujo surinkimui su  K2</t>
    </r>
    <r>
      <rPr>
        <vertAlign val="subscript"/>
        <sz val="10"/>
        <rFont val="Times New Roman"/>
        <family val="1"/>
        <charset val="186"/>
      </rPr>
      <t>3</t>
    </r>
    <r>
      <rPr>
        <sz val="10"/>
        <rFont val="Times New Roman"/>
        <family val="1"/>
        <charset val="186"/>
      </rPr>
      <t>EDTA arba K</t>
    </r>
    <r>
      <rPr>
        <vertAlign val="subscript"/>
        <sz val="10"/>
        <rFont val="Times New Roman"/>
        <family val="1"/>
        <charset val="186"/>
      </rPr>
      <t>3</t>
    </r>
    <r>
      <rPr>
        <sz val="10"/>
        <rFont val="Times New Roman"/>
        <family val="1"/>
        <charset val="186"/>
      </rPr>
      <t>EDTA, 200-250µl</t>
    </r>
  </si>
  <si>
    <t xml:space="preserve">2 PIRKIMO DALIS. REAGENTAI IR PAPILDOMOS PRIEMONĖS AUTOMATINIAM GLIUKOZĖS ANALIZATORIUI BIOSEN C_line ARBA LYGIAVERČIAM - 1 vnt. </t>
  </si>
  <si>
    <t xml:space="preserve">3 PIRKIMO DALIS. REAGENTAI IR PAPILDOMOS PRIEMONĖS PUSIAU AUTOMATINIAM ŠLAPIMO ANALIZATORIUI R-300 IR R-700 - 2 VNT. </t>
  </si>
  <si>
    <t>Negalintiems pasiūlyti reagentų įstaigos nuosavybės teise priklausančiam analizatoriui, galima teikti lygiavertį pasiūlymą. Reikalavimai lygiaverčiam analizatoriui pateikti 3.1 lentelėje.</t>
  </si>
  <si>
    <t xml:space="preserve">Negalintiems pasiūlyti reagentų įstaigos nuosavybės teise priklausančiam analizatoriui, galima teikti lygiavertį pasiūlymą. Reikalavimai lygiaverčiam analizatoriui pateikti 1.1 lentelėje. </t>
  </si>
  <si>
    <t xml:space="preserve">4 PIRKIMO DALIS. REAGENTAI IR PAPILDOMOS PRIEMONĖS AUTOMATINIAM ŠLAPIMO ANALIZATORIUI H-800 SU MIKROSKOPIJOS MODULIU ARBA LYGIAVERTEI SISTEMAI - 1 VNT. </t>
  </si>
  <si>
    <t>Negalintiems pasiūlyti reagentų įstaigos nuosavybės teise priklausančiam analizatoriui, galima teikti lygiavertį pasiūlymą. Reikalavimai lygiaverčiam analizatoriui pateikti 4.1 lentelėje.</t>
  </si>
  <si>
    <t>7 PIRKIMO DALIS. SAUGI KRAUJO SURINKIMO SISTEMA</t>
  </si>
  <si>
    <t>Mėgintuvėliai turi būti plastikiniai, vienkartiniai su tiksliai dozuotu vakuumu ir pritraukiamo ėminio lygio žymėjimu mėgintuvėlio etiketėje.Mėgintuvėliai turi būti sterilūs: atitikti EN-552 medicinos prietaisų sterilumo direktyvą (SAL-sterilumo užtikrinimo lygmuo -106 ar geresnis), pažymėti ženklu „STERILE“.Pažymėti CE ženklu pagal  98/79 EC direktyvą.Vakuuminiai mėgintuvėliai turi būti hermetiški, su saugiu personalui hemorepelentiniu kamščiu.Mėgintuvėlių kamštelio spalvinis kodavimas turi atitikti tarptautinio standarto ISO 6710 „Vienkartinė tara veninio kraujo surinkimui“ reikalavimus.Adatos turi būti multibandininės, nerūdijančio plieno, silikonizuotos (pateikti tai patvirtinantį dokumentą) atitikti EN 550 sterilumo direktyvą (pateikti sertifikatą). Adatos pažymėtos CE ženklu pagal direktyvą 93/42/EEC invazyviems  medicinos gaminiams. Adatų spalvinis kodavimas turi atitikti tarptautinio standarto ISO 6009:1998 „Vienkartinių hipoderminių adatų spalvinis kodavimas“ reikalavimus.Vakuuminė kraujo paėmimo sistema 7.1-7.10 dalys (adata + mėgintuvėlis + laikiklis+ peteliškės) turi būti vieno prekės ženklo (vieno gamintojo).Pateikti siūlomų prekių pavyzdžius.</t>
  </si>
  <si>
    <t>7.1.</t>
  </si>
  <si>
    <t>7.2.</t>
  </si>
  <si>
    <t>7.3.</t>
  </si>
  <si>
    <t>7.8.</t>
  </si>
  <si>
    <t>7.9.</t>
  </si>
  <si>
    <t>7.10.</t>
  </si>
  <si>
    <t>7.11.</t>
  </si>
  <si>
    <t>7.12.</t>
  </si>
  <si>
    <t>7.7.</t>
  </si>
  <si>
    <t>7.6.</t>
  </si>
  <si>
    <t>7.5.</t>
  </si>
  <si>
    <t>7.4.</t>
  </si>
  <si>
    <t>ENG mėgintuvėliai 1,2-1,9 ml analizatoriui SRS20/II arba lygiaverčiam. Lygiaverčio analizatoriaus reikalavimai pateikiami 7.1 dalyje.</t>
  </si>
  <si>
    <t>4.1</t>
  </si>
  <si>
    <t>4.2</t>
  </si>
  <si>
    <t>4.2.1</t>
  </si>
  <si>
    <t>4.2.2</t>
  </si>
  <si>
    <t>4.2.3</t>
  </si>
  <si>
    <t>4.2.4</t>
  </si>
  <si>
    <t>4.2.5</t>
  </si>
  <si>
    <t>4.2.6</t>
  </si>
  <si>
    <t>4.1.1</t>
  </si>
  <si>
    <t>4.1.2</t>
  </si>
  <si>
    <t>4.1.3</t>
  </si>
  <si>
    <t>4.1.4</t>
  </si>
  <si>
    <t>4.1.5</t>
  </si>
  <si>
    <t>1.1</t>
  </si>
  <si>
    <t>Bendras kraujo tyrimas su WBC diferencijacija į 3 dalis</t>
  </si>
  <si>
    <t>1.1.1</t>
  </si>
  <si>
    <t>1.1.2</t>
  </si>
  <si>
    <t>1.1.3.</t>
  </si>
  <si>
    <t>1.1.4.</t>
  </si>
  <si>
    <t>1.1.5.</t>
  </si>
  <si>
    <t>1.1.7.</t>
  </si>
  <si>
    <t>1.1.8.</t>
  </si>
  <si>
    <t>1.1.9.</t>
  </si>
  <si>
    <t>1.1.10.</t>
  </si>
  <si>
    <t>1.2</t>
  </si>
  <si>
    <t>CRB tyrimas</t>
  </si>
  <si>
    <t>1.2.1</t>
  </si>
  <si>
    <t>1.2.2</t>
  </si>
  <si>
    <t>1.3</t>
  </si>
  <si>
    <t>Hb1Ac</t>
  </si>
  <si>
    <t>Bendra pirkimo dalies kaina EUR be PVM:</t>
  </si>
  <si>
    <t>Bendra pirkimo dalies kaina EUR su PVM:</t>
  </si>
  <si>
    <t>9 Pirkimo dalis. Priemonės kapiliarinio ENG nustatymui</t>
  </si>
  <si>
    <t>9.1</t>
  </si>
  <si>
    <t>Mikromėgintuvėlis ENG tyrimams 150-200µl(3 ENG stovai 10 vietų pateikiami panaudai)</t>
  </si>
  <si>
    <t>1.2.3</t>
  </si>
  <si>
    <t>Celltac Chemi CRP (50 testų)</t>
  </si>
  <si>
    <t>Celltac Chemi ploviklis (750 ml)</t>
  </si>
  <si>
    <t>CHM praplovimo rinkinys (15ml)</t>
  </si>
  <si>
    <t>CRP kontrolė normali (5x1ml)</t>
  </si>
  <si>
    <t>CRP kontrolė patologinė (5x1ml)</t>
  </si>
  <si>
    <t>Nihon Kohden, Celltac Chemi CRP, CR-410V</t>
  </si>
  <si>
    <t>Nihon Kohden, Celltac Chemi praplovėjas (750 ml), T561A, RN-410V</t>
  </si>
  <si>
    <t>Nihon Kohden, CHM praplovimo rinkinys (15ml), T438W, YZ-006B0</t>
  </si>
  <si>
    <t>Thermo, CRP kontrolė normali (5x1ml), 981251</t>
  </si>
  <si>
    <t>Thermo, CRP kontrolė patologinė (5x1ml), 981679</t>
  </si>
  <si>
    <t>1.2.4</t>
  </si>
  <si>
    <t>1.2.5</t>
  </si>
  <si>
    <t>Panaudai siūlomas analizatorius CHM-4100K -1 kompl., gamintojas Nihon Kohden (Japonija). Analizatorius jungiamas į sistemą su MEK-6410K</t>
  </si>
  <si>
    <t>Celltac Chemi Hb1Ac</t>
  </si>
  <si>
    <t>Hb1Ac kontrolė normali (5x1ml)</t>
  </si>
  <si>
    <t>Hb1Ac kontrolė patologinė (5x1ml)</t>
  </si>
  <si>
    <t>Hb1Ac atliekamas tuo pačiu CHM-4100K analizatoriumi</t>
  </si>
  <si>
    <t>Nihon Kohden, Celltac Chemi Hb1Ac, HA-410V</t>
  </si>
  <si>
    <t>Thermo, HbA1c Cont. Normal 5x1ml, 981695</t>
  </si>
  <si>
    <t>Thermo, HbA1c Cont. Abnormal 5x1ml, 981696</t>
  </si>
  <si>
    <t>1.3.1</t>
  </si>
  <si>
    <t>1.3.2</t>
  </si>
  <si>
    <t>1.3.3</t>
  </si>
  <si>
    <t>Isotonac  4 20 l</t>
  </si>
  <si>
    <t>Mėgintuvėlis 12ml</t>
  </si>
  <si>
    <t>Sarstedt, 57.519, Mėgintuvėlis 12ml, 110x17 mm, PP</t>
  </si>
  <si>
    <t>Nihon Kohden Firenze, MEK-520I, Cleanac 5l</t>
  </si>
  <si>
    <t>Nihon Kohden Firenze, MEK-620I, Cleanac 3 1 l</t>
  </si>
  <si>
    <t>Nihon Kohden Firenze, MEK-680I, Hemolynac 3N 1l</t>
  </si>
  <si>
    <t>Neigiama QC FUS100 (125ml)</t>
  </si>
  <si>
    <t>Greiner Bio -One, 450530, Mini Collect kapiliarai K3E EDTA, Sarstedt, 20.1288, microvette 200EDTA</t>
  </si>
  <si>
    <t>4.2.7</t>
  </si>
  <si>
    <t>A4 popierius, baltas; A4-B</t>
  </si>
  <si>
    <t>Spausdintuvo popierius</t>
  </si>
  <si>
    <t>500 lapų</t>
  </si>
  <si>
    <t>Spausdintuvo kasetė</t>
  </si>
  <si>
    <t>4.2.8</t>
  </si>
  <si>
    <t>1 PIRKIMO DALIS. REAGENTAI IR PAPILDOMOS PRIEMONĖS HEMATOLOGINIAM BENDRO KRAUJO TYRIMŲ ANALIZATORIUI MEK-6410K (ANALIZATORIUS YRA ĮSTAIGOS NUOSAVYBĖ) ARBA LYGIAVERČIAM - 1 vnt SU CRB BEI HbA1C TYRIMŲ ANALIZATORIAUS PANAUDA-1 VNT.</t>
  </si>
  <si>
    <t>Panaudai siūlome šlapimo sedimentų analizatorių FUS-100 su priedais (gamintojas Dirui, Kinija) jungiams prie automatinio šlapimo juostelinio analizatoriaus H-800</t>
  </si>
  <si>
    <t>Greiner Bio-One,729073, Vak. mėgintuvėlis 1,5 ml ENG; mėgintuvėliai skirti darbui su ENG analizatoriumi SRS 20/II</t>
  </si>
  <si>
    <t xml:space="preserve">PASTABA.  </t>
  </si>
  <si>
    <t>1. Tiekėjas privalo įvertinti ir nurodyti (įrašyti) visas reikiamas sudedamąsias dalis tyrimui atlikti.</t>
  </si>
  <si>
    <t>2. Pateikti reikalingą reagentų, kitų priemonių ir kontrolinių medžiagų (atliekant kasdieninę 2-jų lygių kokybės kontrolę) kiekį, numatomam nurodytam tyrimų skaičiui per 12 mėn. atlikimui.</t>
  </si>
  <si>
    <t>3. Reagentai ir papildomos medžiagos/priemonės turi būti paženklinti CE arba lygiaverčiu ženklu.</t>
  </si>
  <si>
    <t>4. Visos siūlomos prekės turi būti originalios, tinkamos darbui siūlomiems analizatoriams.</t>
  </si>
  <si>
    <t xml:space="preserve">Tyrimo priemones, reikalingas tiksliniam tyrimui atlikti, tiekėjai privalo nurodyti patys, užpildydami specifikacijoje pateiktas lenteles. Lentelėse būtina nurodyti visą spektrą priemonių užtikrinančių kokybišką tyrimo atlikimą. </t>
  </si>
  <si>
    <t>5. Reagentų galiojimo terminas turi būti ne trumpesnis kaip 3 mėnesiai nuo pristatymo dienos.</t>
  </si>
  <si>
    <t>Nihon Kohden Firenze, MEK-641I, Isotonac 4 20 l</t>
  </si>
  <si>
    <t>Siūlome orginalius reagentus analizatoriui Biosen C_line.</t>
  </si>
  <si>
    <t>Gliukozės tyrimas</t>
  </si>
  <si>
    <t>EKF diagnostics, 5211-3015, Multi standartinis tirpalas 12 mmol/L (50x2ml)</t>
  </si>
  <si>
    <t>EKF diagnostics, 0201-0002-024, Sisteminis glliukozės tirpalas 2500 ml</t>
  </si>
  <si>
    <t>EKF diagnostics, 0201-0004-001, Valymo tirpalas ir baltymų valiklis (5 vnt.)</t>
  </si>
  <si>
    <t>DFI, 2012(2004), Juostelės ComboStik 10M (100tests)</t>
  </si>
  <si>
    <t>10 parametrų šlapimo juostelės</t>
  </si>
  <si>
    <t xml:space="preserve">PASTABA. </t>
  </si>
  <si>
    <t>–</t>
  </si>
  <si>
    <t>Siūlome orginalius reagentus analizatoriui H-800.</t>
  </si>
  <si>
    <t>Dirui Industrial, H13-Cr-800-R(231012301001), Šlapimo juostelės H13-Cr (100test.), H-800</t>
  </si>
  <si>
    <t>8 Pirkimo dalis. Reagentai ir priemonės imunohematologiniams tyrimams</t>
  </si>
  <si>
    <t>Reikalavimai</t>
  </si>
  <si>
    <t>Mato vnt. 
Išfasavimas</t>
  </si>
  <si>
    <t>Preliuminarus kiekis per 12 mėn.</t>
  </si>
  <si>
    <t>PVM, %</t>
  </si>
  <si>
    <t>8.1.</t>
  </si>
  <si>
    <t>Anti-A</t>
  </si>
  <si>
    <t>10 ml</t>
  </si>
  <si>
    <t>Diagast, Anti-A, 10 ml, 70501/70540</t>
  </si>
  <si>
    <t>8.2.</t>
  </si>
  <si>
    <t>Anti-B</t>
  </si>
  <si>
    <t>Diagast, Anti-B, 10 ml, 70502/70541</t>
  </si>
  <si>
    <t>8.3.</t>
  </si>
  <si>
    <t>Anti-AB</t>
  </si>
  <si>
    <t>Diagast, Anti-AB, 10 ml, 70503</t>
  </si>
  <si>
    <t>8.4.</t>
  </si>
  <si>
    <t>Anti-D IgM</t>
  </si>
  <si>
    <t>Diagast, Anti-D IgM, 10 ml, 71000</t>
  </si>
  <si>
    <t>8.5.</t>
  </si>
  <si>
    <t>Anti-D IgM+IgG</t>
  </si>
  <si>
    <t>Diagast, Anti-D Totem, 10 ml, 71010</t>
  </si>
  <si>
    <t>8.6.</t>
  </si>
  <si>
    <t>Neigiama kontrolė</t>
  </si>
  <si>
    <t>Diagast, Neg Control, 10 ml, 79000</t>
  </si>
  <si>
    <t>8.7.</t>
  </si>
  <si>
    <t>Standartiniai eritrocitai A1,A2,B,O</t>
  </si>
  <si>
    <t>4x5 ml</t>
  </si>
  <si>
    <t>netaikomas</t>
  </si>
  <si>
    <t>Diagast, Hematest A1,A2,B,O, 4x5 ml, 51999</t>
  </si>
  <si>
    <t>8.8.</t>
  </si>
  <si>
    <t>Plokštelės kraujo grupių nustatymui atlikti</t>
  </si>
  <si>
    <t>Baltos spalvos, nepermatomos. Plokštelėje ne mažiau 25 duobučių</t>
  </si>
  <si>
    <t>Diagast, Nacryl 5, vnt., 90225</t>
  </si>
  <si>
    <t>-</t>
  </si>
  <si>
    <t>Mato vnt. Išfasa-vimas</t>
  </si>
  <si>
    <t>Mato vnt. kaina EUR su PVM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</si>
</sst>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1"/>
      <color theme="1"/>
      <name val="Calibri"/>
      <family val="2"/>
      <scheme val="minor"/>
    </font>
    <font>
      <sz val="11"/>
      <color theme="1"/>
      <name val="Calibri"/>
      <family val="2"/>
      <charset val="186"/>
      <scheme val="minor"/>
    </font>
    <font>
      <sz val="11"/>
      <color theme="1"/>
      <name val="Calibri"/>
      <family val="2"/>
      <scheme val="minor"/>
    </font>
    <font>
      <sz val="10"/>
      <name val="Arial"/>
      <family val="2"/>
      <charset val="186"/>
    </font>
    <font>
      <sz val="10"/>
      <name val="Times New Roman"/>
      <family val="1"/>
      <charset val="186"/>
    </font>
    <font>
      <b/>
      <sz val="10"/>
      <name val="Times New Roman"/>
      <family val="1"/>
      <charset val="186"/>
    </font>
    <font>
      <b/>
      <i/>
      <sz val="10"/>
      <name val="Times New Roman"/>
      <family val="1"/>
      <charset val="186"/>
    </font>
    <font>
      <vertAlign val="subscript"/>
      <sz val="10"/>
      <name val="Times New Roman"/>
      <family val="1"/>
      <charset val="186"/>
    </font>
    <font>
      <b/>
      <sz val="10"/>
      <color theme="1"/>
      <name val="Times New Roman"/>
      <family val="1"/>
      <charset val="186"/>
    </font>
    <font>
      <sz val="10"/>
      <color theme="1"/>
      <name val="Times New Roman"/>
      <family val="1"/>
      <charset val="186"/>
    </font>
    <font>
      <sz val="10"/>
      <color theme="1"/>
      <name val="Calibri"/>
      <family val="2"/>
      <scheme val="minor"/>
    </font>
    <font>
      <sz val="10"/>
      <color theme="1"/>
      <name val="Times New Roman"/>
      <family val="1"/>
    </font>
    <font>
      <b/>
      <sz val="12"/>
      <color theme="1"/>
      <name val="Times New Roman"/>
      <family val="1"/>
    </font>
    <font>
      <b/>
      <sz val="10"/>
      <color theme="1"/>
      <name val="Times New Roman"/>
      <family val="1"/>
    </font>
    <font>
      <sz val="8"/>
      <color theme="1"/>
      <name val="Times New Roman"/>
      <family val="1"/>
    </font>
    <font>
      <b/>
      <sz val="10"/>
      <name val="Times New Roman"/>
      <family val="1"/>
    </font>
    <font>
      <sz val="10"/>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9" fontId="2" fillId="0" borderId="0" applyFont="0" applyFill="0" applyBorder="0" applyAlignment="0" applyProtection="0"/>
    <xf numFmtId="0" fontId="3" fillId="0" borderId="0"/>
    <xf numFmtId="0" fontId="1" fillId="0" borderId="0"/>
    <xf numFmtId="0" fontId="2" fillId="0" borderId="0"/>
  </cellStyleXfs>
  <cellXfs count="93">
    <xf numFmtId="0" fontId="0" fillId="0" borderId="0" xfId="0"/>
    <xf numFmtId="0" fontId="4" fillId="2" borderId="1" xfId="0" applyFont="1" applyFill="1" applyBorder="1"/>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Font="1" applyFill="1" applyBorder="1" applyAlignment="1">
      <alignment horizontal="center" vertical="center"/>
    </xf>
    <xf numFmtId="2" fontId="4" fillId="2" borderId="1" xfId="0" applyNumberFormat="1" applyFont="1" applyFill="1" applyBorder="1" applyAlignment="1">
      <alignment horizontal="center" vertical="center"/>
    </xf>
    <xf numFmtId="9" fontId="4" fillId="2" borderId="1" xfId="1" applyFont="1" applyFill="1" applyBorder="1" applyAlignment="1">
      <alignment horizontal="center" vertical="center"/>
    </xf>
    <xf numFmtId="164" fontId="4"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4" fillId="2" borderId="0" xfId="2" applyNumberFormat="1" applyFont="1" applyFill="1" applyBorder="1" applyAlignment="1">
      <alignment vertical="center" wrapText="1"/>
    </xf>
    <xf numFmtId="0" fontId="5" fillId="2" borderId="0" xfId="0" applyFont="1" applyFill="1" applyBorder="1" applyAlignment="1">
      <alignment horizontal="right" vertical="center" wrapText="1"/>
    </xf>
    <xf numFmtId="2" fontId="5" fillId="2" borderId="0" xfId="0" applyNumberFormat="1" applyFont="1" applyFill="1" applyBorder="1" applyAlignment="1">
      <alignment horizontal="center"/>
    </xf>
    <xf numFmtId="0" fontId="5" fillId="2" borderId="0" xfId="0"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4" fillId="2" borderId="0" xfId="0" applyFont="1" applyFill="1" applyBorder="1" applyAlignment="1">
      <alignment vertical="center" wrapText="1"/>
    </xf>
    <xf numFmtId="0" fontId="4" fillId="2" borderId="1" xfId="0" applyFont="1" applyFill="1" applyBorder="1" applyAlignment="1">
      <alignment vertical="center"/>
    </xf>
    <xf numFmtId="164" fontId="4" fillId="2" borderId="1" xfId="0" applyNumberFormat="1" applyFont="1" applyFill="1" applyBorder="1" applyAlignment="1">
      <alignment vertical="center" wrapText="1"/>
    </xf>
    <xf numFmtId="164" fontId="5" fillId="2" borderId="0" xfId="0" applyNumberFormat="1" applyFont="1" applyFill="1" applyBorder="1" applyAlignment="1">
      <alignment horizontal="center"/>
    </xf>
    <xf numFmtId="0" fontId="5" fillId="2" borderId="1" xfId="0" applyFont="1" applyFill="1" applyBorder="1" applyAlignment="1">
      <alignment vertical="center" wrapText="1"/>
    </xf>
    <xf numFmtId="0" fontId="4" fillId="2" borderId="1" xfId="0" applyFont="1" applyFill="1" applyBorder="1" applyAlignment="1">
      <alignment horizontal="center" vertical="top" wrapText="1"/>
    </xf>
    <xf numFmtId="0" fontId="4" fillId="2" borderId="1" xfId="2" applyFont="1" applyFill="1" applyBorder="1" applyAlignment="1">
      <alignment vertical="center" wrapText="1"/>
    </xf>
    <xf numFmtId="49" fontId="4" fillId="2" borderId="1" xfId="2" applyNumberFormat="1" applyFont="1" applyFill="1" applyBorder="1" applyAlignment="1">
      <alignment vertical="center" wrapText="1"/>
    </xf>
    <xf numFmtId="0" fontId="8" fillId="2" borderId="1" xfId="0" applyFont="1" applyFill="1" applyBorder="1" applyAlignment="1">
      <alignment horizontal="left" vertical="top" wrapText="1"/>
    </xf>
    <xf numFmtId="0" fontId="9" fillId="2" borderId="1" xfId="0" applyFont="1" applyFill="1" applyBorder="1" applyAlignment="1">
      <alignment horizontal="justify" vertical="top" wrapText="1"/>
    </xf>
    <xf numFmtId="0" fontId="9" fillId="2" borderId="1" xfId="0" applyFont="1" applyFill="1" applyBorder="1" applyAlignment="1">
      <alignment vertical="center" wrapText="1"/>
    </xf>
    <xf numFmtId="0" fontId="9" fillId="2" borderId="1" xfId="0" applyFont="1" applyFill="1" applyBorder="1" applyAlignment="1">
      <alignment vertical="top" wrapText="1"/>
    </xf>
    <xf numFmtId="0" fontId="8" fillId="2" borderId="1" xfId="0" applyFont="1" applyFill="1" applyBorder="1" applyAlignment="1">
      <alignment vertical="center" wrapText="1"/>
    </xf>
    <xf numFmtId="2" fontId="5" fillId="2" borderId="1" xfId="0" applyNumberFormat="1" applyFont="1" applyFill="1" applyBorder="1" applyAlignment="1">
      <alignment horizontal="center" vertical="center" wrapText="1"/>
    </xf>
    <xf numFmtId="0" fontId="9" fillId="2" borderId="0" xfId="0" applyFont="1" applyFill="1" applyBorder="1" applyAlignment="1">
      <alignment vertical="center"/>
    </xf>
    <xf numFmtId="0" fontId="4" fillId="2" borderId="1" xfId="0" applyFont="1" applyFill="1" applyBorder="1" applyAlignment="1">
      <alignment horizontal="center"/>
    </xf>
    <xf numFmtId="0" fontId="4" fillId="2" borderId="0" xfId="0" applyFont="1" applyFill="1" applyBorder="1" applyAlignment="1">
      <alignment horizontal="center"/>
    </xf>
    <xf numFmtId="0" fontId="10" fillId="2" borderId="0" xfId="0" applyFont="1" applyFill="1" applyBorder="1"/>
    <xf numFmtId="0" fontId="9" fillId="2" borderId="0" xfId="0" applyFont="1" applyFill="1" applyBorder="1"/>
    <xf numFmtId="0" fontId="11" fillId="2" borderId="1" xfId="0" applyFont="1" applyFill="1" applyBorder="1" applyAlignment="1">
      <alignment vertical="center" wrapText="1"/>
    </xf>
    <xf numFmtId="0" fontId="6" fillId="2" borderId="1" xfId="0" applyFont="1" applyFill="1" applyBorder="1" applyAlignment="1">
      <alignment vertical="center" wrapText="1"/>
    </xf>
    <xf numFmtId="3" fontId="4" fillId="2" borderId="1" xfId="0" applyNumberFormat="1" applyFont="1" applyFill="1" applyBorder="1" applyAlignment="1">
      <alignment vertical="center" wrapText="1"/>
    </xf>
    <xf numFmtId="0" fontId="4" fillId="2" borderId="3" xfId="0" applyFont="1" applyFill="1" applyBorder="1" applyAlignment="1">
      <alignment vertical="center" wrapText="1"/>
    </xf>
    <xf numFmtId="0" fontId="4" fillId="2" borderId="3" xfId="0" applyFont="1" applyFill="1" applyBorder="1" applyAlignment="1">
      <alignment horizontal="center" vertical="center" wrapText="1"/>
    </xf>
    <xf numFmtId="2" fontId="4" fillId="2" borderId="3" xfId="0" applyNumberFormat="1" applyFont="1" applyFill="1" applyBorder="1" applyAlignment="1">
      <alignment horizontal="center" vertical="center" wrapText="1"/>
    </xf>
    <xf numFmtId="9" fontId="4" fillId="2" borderId="3" xfId="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9" fontId="4" fillId="2" borderId="1" xfId="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2" fontId="11" fillId="2" borderId="1" xfId="1" applyNumberFormat="1" applyFont="1" applyFill="1" applyBorder="1" applyAlignment="1">
      <alignment horizontal="center" vertical="center" wrapText="1"/>
    </xf>
    <xf numFmtId="9" fontId="11" fillId="2" borderId="1" xfId="1" applyFont="1" applyFill="1" applyBorder="1" applyAlignment="1">
      <alignment horizontal="center" vertical="center" wrapText="1"/>
    </xf>
    <xf numFmtId="2"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16" fontId="11" fillId="2" borderId="1" xfId="0" applyNumberFormat="1" applyFont="1" applyFill="1" applyBorder="1" applyAlignment="1">
      <alignment horizontal="center" vertical="center" wrapText="1"/>
    </xf>
    <xf numFmtId="0" fontId="14" fillId="2" borderId="1" xfId="0" applyFont="1" applyFill="1" applyBorder="1" applyAlignment="1">
      <alignment vertical="center" wrapText="1"/>
    </xf>
    <xf numFmtId="2" fontId="13"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xf>
    <xf numFmtId="9" fontId="16" fillId="2" borderId="1" xfId="1" applyFont="1" applyFill="1" applyBorder="1" applyAlignment="1">
      <alignment horizontal="center" vertical="center" wrapText="1"/>
    </xf>
    <xf numFmtId="164" fontId="16" fillId="2" borderId="1" xfId="0" applyNumberFormat="1" applyFont="1" applyFill="1" applyBorder="1" applyAlignment="1">
      <alignment horizontal="center" vertical="center" wrapText="1"/>
    </xf>
    <xf numFmtId="0" fontId="16" fillId="2" borderId="1" xfId="2" applyFont="1" applyFill="1" applyBorder="1" applyAlignment="1">
      <alignment horizontal="lef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2" fontId="5" fillId="2" borderId="1" xfId="0" applyNumberFormat="1" applyFont="1" applyFill="1" applyBorder="1" applyAlignment="1">
      <alignment horizontal="center"/>
    </xf>
    <xf numFmtId="2" fontId="15" fillId="2" borderId="1" xfId="0" applyNumberFormat="1" applyFont="1" applyFill="1" applyBorder="1" applyAlignment="1">
      <alignment horizontal="center" vertical="center" wrapText="1"/>
    </xf>
    <xf numFmtId="0" fontId="13" fillId="2" borderId="1"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right" vertical="center" wrapText="1"/>
    </xf>
    <xf numFmtId="0" fontId="9" fillId="2" borderId="0" xfId="0" applyFont="1" applyFill="1" applyBorder="1" applyAlignment="1">
      <alignment horizontal="left" vertical="center"/>
    </xf>
    <xf numFmtId="0" fontId="9"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9" fillId="2" borderId="0" xfId="0" applyFont="1" applyFill="1" applyBorder="1" applyAlignment="1">
      <alignment horizontal="center" vertical="center"/>
    </xf>
    <xf numFmtId="0" fontId="9" fillId="2" borderId="1" xfId="0" applyFont="1" applyFill="1" applyBorder="1" applyAlignment="1">
      <alignment vertical="center"/>
    </xf>
    <xf numFmtId="0" fontId="4" fillId="2" borderId="6"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5" fillId="2" borderId="1"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5" fillId="2" borderId="1" xfId="0" applyFont="1" applyFill="1" applyBorder="1" applyAlignment="1">
      <alignment horizontal="center" vertical="center"/>
    </xf>
  </cellXfs>
  <cellStyles count="5">
    <cellStyle name="Normal" xfId="0" builtinId="0"/>
    <cellStyle name="Normal 2" xfId="2" xr:uid="{00000000-0005-0000-0000-000001000000}"/>
    <cellStyle name="Normal 3" xfId="3" xr:uid="{00000000-0005-0000-0000-000002000000}"/>
    <cellStyle name="Normal 5" xfId="4" xr:uid="{00000000-0005-0000-0000-00000300000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2"/>
  <sheetViews>
    <sheetView tabSelected="1" zoomScale="80" zoomScaleNormal="80" workbookViewId="0">
      <selection activeCell="M107" sqref="M107"/>
    </sheetView>
  </sheetViews>
  <sheetFormatPr defaultRowHeight="15" x14ac:dyDescent="0.25"/>
  <cols>
    <col min="1" max="1" width="6.85546875" customWidth="1"/>
    <col min="2" max="3" width="12.85546875" customWidth="1"/>
    <col min="4" max="4" width="10.5703125" customWidth="1"/>
    <col min="5" max="5" width="12.42578125" customWidth="1"/>
    <col min="7" max="7" width="10.5703125" customWidth="1"/>
    <col min="8" max="8" width="11.42578125" customWidth="1"/>
    <col min="9" max="10" width="10.85546875" customWidth="1"/>
    <col min="11" max="11" width="15.85546875" customWidth="1"/>
  </cols>
  <sheetData>
    <row r="1" spans="1:11" ht="55.5" customHeight="1" x14ac:dyDescent="0.25">
      <c r="A1" s="73" t="s">
        <v>215</v>
      </c>
      <c r="B1" s="73"/>
      <c r="C1" s="73"/>
      <c r="D1" s="73"/>
      <c r="E1" s="73"/>
      <c r="F1" s="73"/>
      <c r="G1" s="73"/>
      <c r="H1" s="73"/>
      <c r="I1" s="73"/>
      <c r="J1" s="73"/>
      <c r="K1" s="73"/>
    </row>
    <row r="2" spans="1:11" ht="33.75" customHeight="1" x14ac:dyDescent="0.25">
      <c r="A2" s="74" t="s">
        <v>124</v>
      </c>
      <c r="B2" s="74"/>
      <c r="C2" s="74"/>
      <c r="D2" s="74"/>
      <c r="E2" s="74"/>
      <c r="F2" s="74"/>
      <c r="G2" s="74"/>
      <c r="H2" s="74"/>
      <c r="I2" s="74"/>
      <c r="J2" s="74"/>
      <c r="K2" s="74"/>
    </row>
    <row r="3" spans="1:11" ht="112.5" customHeight="1" x14ac:dyDescent="0.25">
      <c r="A3" s="2" t="s">
        <v>37</v>
      </c>
      <c r="B3" s="2" t="s">
        <v>1</v>
      </c>
      <c r="C3" s="3" t="s">
        <v>14</v>
      </c>
      <c r="D3" s="3" t="s">
        <v>38</v>
      </c>
      <c r="E3" s="3" t="s">
        <v>2</v>
      </c>
      <c r="F3" s="3" t="s">
        <v>3</v>
      </c>
      <c r="G3" s="3" t="s">
        <v>39</v>
      </c>
      <c r="H3" s="3" t="s">
        <v>40</v>
      </c>
      <c r="I3" s="2" t="s">
        <v>4</v>
      </c>
      <c r="J3" s="2" t="s">
        <v>5</v>
      </c>
      <c r="K3" s="2" t="s">
        <v>6</v>
      </c>
    </row>
    <row r="4" spans="1:11" ht="80.25" customHeight="1" x14ac:dyDescent="0.25">
      <c r="A4" s="2" t="s">
        <v>155</v>
      </c>
      <c r="B4" s="12" t="s">
        <v>156</v>
      </c>
      <c r="C4" s="2">
        <v>3000</v>
      </c>
      <c r="D4" s="2"/>
      <c r="E4" s="2"/>
      <c r="F4" s="2"/>
      <c r="G4" s="2"/>
      <c r="H4" s="2"/>
      <c r="I4" s="2"/>
      <c r="J4" s="2"/>
      <c r="K4" s="12" t="s">
        <v>117</v>
      </c>
    </row>
    <row r="5" spans="1:11" ht="69.75" customHeight="1" x14ac:dyDescent="0.25">
      <c r="A5" s="4" t="s">
        <v>157</v>
      </c>
      <c r="B5" s="5" t="s">
        <v>201</v>
      </c>
      <c r="C5" s="75"/>
      <c r="D5" s="4">
        <v>8</v>
      </c>
      <c r="E5" s="6" t="s">
        <v>58</v>
      </c>
      <c r="F5" s="7">
        <v>47</v>
      </c>
      <c r="G5" s="8">
        <v>0.05</v>
      </c>
      <c r="H5" s="21">
        <f>F5+F5*G5</f>
        <v>49.35</v>
      </c>
      <c r="I5" s="21">
        <f>F5*D5</f>
        <v>376</v>
      </c>
      <c r="J5" s="21">
        <f>H5*D5</f>
        <v>394.8</v>
      </c>
      <c r="K5" s="29" t="s">
        <v>225</v>
      </c>
    </row>
    <row r="6" spans="1:11" ht="38.25" x14ac:dyDescent="0.25">
      <c r="A6" s="4" t="s">
        <v>158</v>
      </c>
      <c r="B6" s="5" t="s">
        <v>63</v>
      </c>
      <c r="C6" s="75"/>
      <c r="D6" s="4">
        <v>2</v>
      </c>
      <c r="E6" s="6" t="s">
        <v>59</v>
      </c>
      <c r="F6" s="7">
        <v>146</v>
      </c>
      <c r="G6" s="8">
        <v>0.05</v>
      </c>
      <c r="H6" s="21">
        <f t="shared" ref="H6:H23" si="0">F6+F6*G6</f>
        <v>153.30000000000001</v>
      </c>
      <c r="I6" s="21">
        <f t="shared" ref="I6:I13" si="1">F6*D6</f>
        <v>292</v>
      </c>
      <c r="J6" s="21">
        <f t="shared" ref="J6:J13" si="2">H6*D6</f>
        <v>306.60000000000002</v>
      </c>
      <c r="K6" s="29" t="s">
        <v>204</v>
      </c>
    </row>
    <row r="7" spans="1:11" ht="38.25" x14ac:dyDescent="0.25">
      <c r="A7" s="4" t="s">
        <v>159</v>
      </c>
      <c r="B7" s="5" t="s">
        <v>64</v>
      </c>
      <c r="C7" s="75"/>
      <c r="D7" s="4">
        <v>2</v>
      </c>
      <c r="E7" s="6" t="s">
        <v>60</v>
      </c>
      <c r="F7" s="7">
        <v>37</v>
      </c>
      <c r="G7" s="8">
        <v>0.05</v>
      </c>
      <c r="H7" s="21">
        <f t="shared" si="0"/>
        <v>38.85</v>
      </c>
      <c r="I7" s="21">
        <f t="shared" si="1"/>
        <v>74</v>
      </c>
      <c r="J7" s="21">
        <f t="shared" si="2"/>
        <v>77.7</v>
      </c>
      <c r="K7" s="29" t="s">
        <v>205</v>
      </c>
    </row>
    <row r="8" spans="1:11" ht="38.25" x14ac:dyDescent="0.25">
      <c r="A8" s="4" t="s">
        <v>160</v>
      </c>
      <c r="B8" s="5" t="s">
        <v>65</v>
      </c>
      <c r="C8" s="75"/>
      <c r="D8" s="4">
        <v>2</v>
      </c>
      <c r="E8" s="6" t="s">
        <v>60</v>
      </c>
      <c r="F8" s="7">
        <v>74</v>
      </c>
      <c r="G8" s="8">
        <v>0.05</v>
      </c>
      <c r="H8" s="21">
        <f t="shared" si="0"/>
        <v>77.7</v>
      </c>
      <c r="I8" s="21">
        <f t="shared" si="1"/>
        <v>148</v>
      </c>
      <c r="J8" s="21">
        <f t="shared" si="2"/>
        <v>155.4</v>
      </c>
      <c r="K8" s="29" t="s">
        <v>206</v>
      </c>
    </row>
    <row r="9" spans="1:11" ht="195" customHeight="1" x14ac:dyDescent="0.25">
      <c r="A9" s="4" t="s">
        <v>161</v>
      </c>
      <c r="B9" s="10" t="s">
        <v>66</v>
      </c>
      <c r="C9" s="75"/>
      <c r="D9" s="4">
        <v>48</v>
      </c>
      <c r="E9" s="6" t="s">
        <v>61</v>
      </c>
      <c r="F9" s="7">
        <v>24</v>
      </c>
      <c r="G9" s="8">
        <v>0.05</v>
      </c>
      <c r="H9" s="21">
        <f t="shared" si="0"/>
        <v>25.2</v>
      </c>
      <c r="I9" s="21">
        <f t="shared" si="1"/>
        <v>1152</v>
      </c>
      <c r="J9" s="21">
        <f t="shared" si="2"/>
        <v>1209.5999999999999</v>
      </c>
      <c r="K9" s="29" t="s">
        <v>70</v>
      </c>
    </row>
    <row r="10" spans="1:11" ht="64.5" customHeight="1" x14ac:dyDescent="0.25">
      <c r="A10" s="4" t="s">
        <v>162</v>
      </c>
      <c r="B10" s="11" t="s">
        <v>67</v>
      </c>
      <c r="C10" s="75"/>
      <c r="D10" s="4">
        <v>2</v>
      </c>
      <c r="E10" s="6" t="s">
        <v>62</v>
      </c>
      <c r="F10" s="7">
        <v>21</v>
      </c>
      <c r="G10" s="8">
        <v>0.21</v>
      </c>
      <c r="H10" s="21">
        <f t="shared" si="0"/>
        <v>25.41</v>
      </c>
      <c r="I10" s="21">
        <f t="shared" si="1"/>
        <v>42</v>
      </c>
      <c r="J10" s="21">
        <f t="shared" si="2"/>
        <v>50.82</v>
      </c>
      <c r="K10" s="30" t="s">
        <v>55</v>
      </c>
    </row>
    <row r="11" spans="1:11" ht="25.5" x14ac:dyDescent="0.25">
      <c r="A11" s="4" t="s">
        <v>163</v>
      </c>
      <c r="B11" s="5" t="s">
        <v>68</v>
      </c>
      <c r="C11" s="75"/>
      <c r="D11" s="4">
        <v>3</v>
      </c>
      <c r="E11" s="6" t="s">
        <v>21</v>
      </c>
      <c r="F11" s="7">
        <v>8</v>
      </c>
      <c r="G11" s="8">
        <v>0.21</v>
      </c>
      <c r="H11" s="21">
        <f t="shared" si="0"/>
        <v>9.68</v>
      </c>
      <c r="I11" s="21">
        <f t="shared" si="1"/>
        <v>24</v>
      </c>
      <c r="J11" s="21">
        <f t="shared" si="2"/>
        <v>29.04</v>
      </c>
      <c r="K11" s="30" t="s">
        <v>56</v>
      </c>
    </row>
    <row r="12" spans="1:11" ht="40.5" customHeight="1" x14ac:dyDescent="0.25">
      <c r="A12" s="4" t="s">
        <v>164</v>
      </c>
      <c r="B12" s="5" t="s">
        <v>71</v>
      </c>
      <c r="C12" s="75"/>
      <c r="D12" s="4">
        <v>1</v>
      </c>
      <c r="E12" s="6" t="s">
        <v>21</v>
      </c>
      <c r="F12" s="7">
        <v>13</v>
      </c>
      <c r="G12" s="8">
        <v>0.21</v>
      </c>
      <c r="H12" s="21">
        <f t="shared" si="0"/>
        <v>15.73</v>
      </c>
      <c r="I12" s="21">
        <f t="shared" si="1"/>
        <v>13</v>
      </c>
      <c r="J12" s="21">
        <f t="shared" si="2"/>
        <v>15.73</v>
      </c>
      <c r="K12" s="30" t="s">
        <v>72</v>
      </c>
    </row>
    <row r="13" spans="1:11" ht="79.5" customHeight="1" x14ac:dyDescent="0.25">
      <c r="A13" s="4" t="s">
        <v>165</v>
      </c>
      <c r="B13" s="5" t="s">
        <v>69</v>
      </c>
      <c r="C13" s="75"/>
      <c r="D13" s="4">
        <v>1</v>
      </c>
      <c r="E13" s="6" t="s">
        <v>21</v>
      </c>
      <c r="F13" s="7">
        <v>35</v>
      </c>
      <c r="G13" s="8">
        <v>0.21</v>
      </c>
      <c r="H13" s="21">
        <f t="shared" si="0"/>
        <v>42.35</v>
      </c>
      <c r="I13" s="21">
        <f t="shared" si="1"/>
        <v>35</v>
      </c>
      <c r="J13" s="21">
        <f t="shared" si="2"/>
        <v>42.35</v>
      </c>
      <c r="K13" s="30" t="s">
        <v>57</v>
      </c>
    </row>
    <row r="14" spans="1:11" ht="155.25" customHeight="1" x14ac:dyDescent="0.25">
      <c r="A14" s="2" t="s">
        <v>166</v>
      </c>
      <c r="B14" s="12" t="s">
        <v>167</v>
      </c>
      <c r="C14" s="2">
        <v>4000</v>
      </c>
      <c r="D14" s="4"/>
      <c r="E14" s="6"/>
      <c r="F14" s="7"/>
      <c r="G14" s="8"/>
      <c r="H14" s="9"/>
      <c r="I14" s="9"/>
      <c r="J14" s="9"/>
      <c r="K14" s="31" t="s">
        <v>190</v>
      </c>
    </row>
    <row r="15" spans="1:11" ht="55.5" customHeight="1" x14ac:dyDescent="0.25">
      <c r="A15" s="4" t="s">
        <v>168</v>
      </c>
      <c r="B15" s="32" t="s">
        <v>178</v>
      </c>
      <c r="C15" s="4"/>
      <c r="D15" s="13">
        <v>95</v>
      </c>
      <c r="E15" s="13" t="s">
        <v>23</v>
      </c>
      <c r="F15" s="14">
        <v>74</v>
      </c>
      <c r="G15" s="8">
        <v>0.05</v>
      </c>
      <c r="H15" s="21">
        <f t="shared" si="0"/>
        <v>77.7</v>
      </c>
      <c r="I15" s="21">
        <f>F15*D15</f>
        <v>7030</v>
      </c>
      <c r="J15" s="21">
        <f>H15*D15</f>
        <v>7381.5</v>
      </c>
      <c r="K15" s="33" t="s">
        <v>183</v>
      </c>
    </row>
    <row r="16" spans="1:11" ht="90.75" customHeight="1" x14ac:dyDescent="0.25">
      <c r="A16" s="4" t="s">
        <v>169</v>
      </c>
      <c r="B16" s="32" t="s">
        <v>179</v>
      </c>
      <c r="C16" s="4"/>
      <c r="D16" s="13">
        <v>31</v>
      </c>
      <c r="E16" s="13" t="s">
        <v>23</v>
      </c>
      <c r="F16" s="14">
        <v>30</v>
      </c>
      <c r="G16" s="8">
        <v>0.05</v>
      </c>
      <c r="H16" s="21">
        <f t="shared" si="0"/>
        <v>31.5</v>
      </c>
      <c r="I16" s="21">
        <f t="shared" ref="I16:I23" si="3">F16*D16</f>
        <v>930</v>
      </c>
      <c r="J16" s="21">
        <f t="shared" ref="J16:J23" si="4">H16*D16</f>
        <v>976.5</v>
      </c>
      <c r="K16" s="33" t="s">
        <v>184</v>
      </c>
    </row>
    <row r="17" spans="1:11" ht="51" x14ac:dyDescent="0.25">
      <c r="A17" s="4" t="s">
        <v>177</v>
      </c>
      <c r="B17" s="34" t="s">
        <v>180</v>
      </c>
      <c r="C17" s="4"/>
      <c r="D17" s="13">
        <v>8</v>
      </c>
      <c r="E17" s="13" t="s">
        <v>23</v>
      </c>
      <c r="F17" s="14">
        <v>28</v>
      </c>
      <c r="G17" s="8">
        <v>0.05</v>
      </c>
      <c r="H17" s="21">
        <f t="shared" si="0"/>
        <v>29.4</v>
      </c>
      <c r="I17" s="21">
        <f t="shared" si="3"/>
        <v>224</v>
      </c>
      <c r="J17" s="21">
        <f t="shared" si="4"/>
        <v>235.2</v>
      </c>
      <c r="K17" s="33" t="s">
        <v>185</v>
      </c>
    </row>
    <row r="18" spans="1:11" ht="38.25" x14ac:dyDescent="0.25">
      <c r="A18" s="15" t="s">
        <v>188</v>
      </c>
      <c r="B18" s="34" t="s">
        <v>181</v>
      </c>
      <c r="C18" s="4"/>
      <c r="D18" s="13">
        <v>3</v>
      </c>
      <c r="E18" s="13" t="s">
        <v>23</v>
      </c>
      <c r="F18" s="14">
        <v>90</v>
      </c>
      <c r="G18" s="8">
        <v>0.05</v>
      </c>
      <c r="H18" s="21">
        <f t="shared" si="0"/>
        <v>94.5</v>
      </c>
      <c r="I18" s="21">
        <f t="shared" si="3"/>
        <v>270</v>
      </c>
      <c r="J18" s="21">
        <f t="shared" si="4"/>
        <v>283.5</v>
      </c>
      <c r="K18" s="33" t="s">
        <v>186</v>
      </c>
    </row>
    <row r="19" spans="1:11" ht="51" x14ac:dyDescent="0.25">
      <c r="A19" s="15" t="s">
        <v>189</v>
      </c>
      <c r="B19" s="34" t="s">
        <v>182</v>
      </c>
      <c r="C19" s="4"/>
      <c r="D19" s="13">
        <v>3</v>
      </c>
      <c r="E19" s="13" t="s">
        <v>23</v>
      </c>
      <c r="F19" s="14">
        <v>99</v>
      </c>
      <c r="G19" s="8">
        <v>0.05</v>
      </c>
      <c r="H19" s="21">
        <f t="shared" si="0"/>
        <v>103.95</v>
      </c>
      <c r="I19" s="21">
        <f t="shared" si="3"/>
        <v>297</v>
      </c>
      <c r="J19" s="21">
        <f t="shared" si="4"/>
        <v>311.85000000000002</v>
      </c>
      <c r="K19" s="33" t="s">
        <v>187</v>
      </c>
    </row>
    <row r="20" spans="1:11" ht="74.25" customHeight="1" x14ac:dyDescent="0.25">
      <c r="A20" s="16" t="s">
        <v>170</v>
      </c>
      <c r="B20" s="12" t="s">
        <v>171</v>
      </c>
      <c r="C20" s="2">
        <v>300</v>
      </c>
      <c r="D20" s="4"/>
      <c r="E20" s="6"/>
      <c r="F20" s="7"/>
      <c r="G20" s="8"/>
      <c r="H20" s="9"/>
      <c r="I20" s="9"/>
      <c r="J20" s="9"/>
      <c r="K20" s="35" t="s">
        <v>194</v>
      </c>
    </row>
    <row r="21" spans="1:11" ht="53.25" customHeight="1" x14ac:dyDescent="0.25">
      <c r="A21" s="15" t="s">
        <v>198</v>
      </c>
      <c r="B21" s="5" t="s">
        <v>191</v>
      </c>
      <c r="C21" s="4"/>
      <c r="D21" s="4">
        <v>12</v>
      </c>
      <c r="E21" s="4" t="s">
        <v>23</v>
      </c>
      <c r="F21" s="21">
        <v>90</v>
      </c>
      <c r="G21" s="8">
        <v>0.05</v>
      </c>
      <c r="H21" s="21">
        <f t="shared" si="0"/>
        <v>94.5</v>
      </c>
      <c r="I21" s="21">
        <f t="shared" si="3"/>
        <v>1080</v>
      </c>
      <c r="J21" s="21">
        <f t="shared" si="4"/>
        <v>1134</v>
      </c>
      <c r="K21" s="33" t="s">
        <v>195</v>
      </c>
    </row>
    <row r="22" spans="1:11" ht="40.5" customHeight="1" x14ac:dyDescent="0.25">
      <c r="A22" s="15" t="s">
        <v>199</v>
      </c>
      <c r="B22" s="5" t="s">
        <v>192</v>
      </c>
      <c r="C22" s="4"/>
      <c r="D22" s="4">
        <v>2</v>
      </c>
      <c r="E22" s="4" t="s">
        <v>23</v>
      </c>
      <c r="F22" s="21">
        <v>102</v>
      </c>
      <c r="G22" s="8">
        <v>0.05</v>
      </c>
      <c r="H22" s="21">
        <f t="shared" si="0"/>
        <v>107.1</v>
      </c>
      <c r="I22" s="21">
        <f t="shared" si="3"/>
        <v>204</v>
      </c>
      <c r="J22" s="21">
        <f t="shared" si="4"/>
        <v>214.2</v>
      </c>
      <c r="K22" s="33" t="s">
        <v>196</v>
      </c>
    </row>
    <row r="23" spans="1:11" ht="41.25" customHeight="1" x14ac:dyDescent="0.25">
      <c r="A23" s="15" t="s">
        <v>200</v>
      </c>
      <c r="B23" s="5" t="s">
        <v>193</v>
      </c>
      <c r="C23" s="4"/>
      <c r="D23" s="4">
        <v>2</v>
      </c>
      <c r="E23" s="4" t="s">
        <v>23</v>
      </c>
      <c r="F23" s="21">
        <v>102</v>
      </c>
      <c r="G23" s="8">
        <v>0.05</v>
      </c>
      <c r="H23" s="21">
        <f t="shared" si="0"/>
        <v>107.1</v>
      </c>
      <c r="I23" s="21">
        <f t="shared" si="3"/>
        <v>204</v>
      </c>
      <c r="J23" s="21">
        <f t="shared" si="4"/>
        <v>214.2</v>
      </c>
      <c r="K23" s="33" t="s">
        <v>197</v>
      </c>
    </row>
    <row r="24" spans="1:11" x14ac:dyDescent="0.25">
      <c r="A24" s="76" t="s">
        <v>172</v>
      </c>
      <c r="B24" s="76"/>
      <c r="C24" s="76"/>
      <c r="D24" s="76"/>
      <c r="E24" s="76"/>
      <c r="F24" s="76"/>
      <c r="G24" s="76"/>
      <c r="H24" s="76"/>
      <c r="I24" s="36">
        <f>SUM(I5:I23)</f>
        <v>12395</v>
      </c>
      <c r="J24" s="36"/>
      <c r="K24" s="30"/>
    </row>
    <row r="25" spans="1:11" x14ac:dyDescent="0.25">
      <c r="A25" s="76" t="s">
        <v>173</v>
      </c>
      <c r="B25" s="76"/>
      <c r="C25" s="76"/>
      <c r="D25" s="76"/>
      <c r="E25" s="76"/>
      <c r="F25" s="76"/>
      <c r="G25" s="76"/>
      <c r="H25" s="76"/>
      <c r="I25" s="76"/>
      <c r="J25" s="70">
        <f>SUM(J5:J24)</f>
        <v>13032.990000000003</v>
      </c>
      <c r="K25" s="30"/>
    </row>
    <row r="26" spans="1:11" x14ac:dyDescent="0.25">
      <c r="A26" s="18"/>
      <c r="B26" s="18"/>
      <c r="C26" s="18"/>
      <c r="D26" s="18"/>
      <c r="E26" s="18"/>
      <c r="F26" s="18"/>
      <c r="G26" s="18"/>
      <c r="H26" s="18"/>
      <c r="I26" s="18"/>
      <c r="J26" s="19"/>
      <c r="K26" s="17"/>
    </row>
    <row r="27" spans="1:11" x14ac:dyDescent="0.25">
      <c r="A27" s="77" t="s">
        <v>218</v>
      </c>
      <c r="B27" s="77"/>
      <c r="C27" s="77"/>
      <c r="D27" s="77"/>
      <c r="E27" s="77"/>
      <c r="F27" s="77"/>
      <c r="G27" s="77"/>
      <c r="H27" s="77"/>
      <c r="I27" s="77"/>
      <c r="J27" s="77"/>
      <c r="K27" s="77"/>
    </row>
    <row r="28" spans="1:11" x14ac:dyDescent="0.25">
      <c r="A28" s="78" t="s">
        <v>219</v>
      </c>
      <c r="B28" s="78"/>
      <c r="C28" s="78"/>
      <c r="D28" s="78"/>
      <c r="E28" s="78"/>
      <c r="F28" s="78"/>
      <c r="G28" s="78"/>
      <c r="H28" s="78"/>
      <c r="I28" s="78"/>
      <c r="J28" s="78"/>
      <c r="K28" s="78"/>
    </row>
    <row r="29" spans="1:11" ht="24.75" customHeight="1" x14ac:dyDescent="0.25">
      <c r="A29" s="78" t="s">
        <v>220</v>
      </c>
      <c r="B29" s="78"/>
      <c r="C29" s="78"/>
      <c r="D29" s="78"/>
      <c r="E29" s="78"/>
      <c r="F29" s="78"/>
      <c r="G29" s="78"/>
      <c r="H29" s="78"/>
      <c r="I29" s="78"/>
      <c r="J29" s="78"/>
      <c r="K29" s="78"/>
    </row>
    <row r="30" spans="1:11" x14ac:dyDescent="0.25">
      <c r="A30" s="78" t="s">
        <v>221</v>
      </c>
      <c r="B30" s="78"/>
      <c r="C30" s="78"/>
      <c r="D30" s="78"/>
      <c r="E30" s="78"/>
      <c r="F30" s="78"/>
      <c r="G30" s="78"/>
      <c r="H30" s="78"/>
      <c r="I30" s="78"/>
      <c r="J30" s="78"/>
      <c r="K30" s="78"/>
    </row>
    <row r="31" spans="1:11" x14ac:dyDescent="0.25">
      <c r="A31" s="78" t="s">
        <v>222</v>
      </c>
      <c r="B31" s="78"/>
      <c r="C31" s="78"/>
      <c r="D31" s="78"/>
      <c r="E31" s="78"/>
      <c r="F31" s="78"/>
      <c r="G31" s="78"/>
      <c r="H31" s="78"/>
      <c r="I31" s="78"/>
      <c r="J31" s="78"/>
      <c r="K31" s="78"/>
    </row>
    <row r="32" spans="1:11" ht="9.75" customHeight="1" x14ac:dyDescent="0.25">
      <c r="A32" s="37"/>
      <c r="B32" s="18"/>
      <c r="C32" s="18"/>
      <c r="D32" s="18"/>
      <c r="E32" s="18"/>
      <c r="F32" s="18"/>
      <c r="G32" s="18"/>
      <c r="H32" s="18"/>
      <c r="I32" s="18"/>
      <c r="J32" s="19"/>
      <c r="K32" s="17"/>
    </row>
    <row r="33" spans="1:11" ht="30.75" customHeight="1" x14ac:dyDescent="0.25">
      <c r="A33" s="79" t="s">
        <v>223</v>
      </c>
      <c r="B33" s="79"/>
      <c r="C33" s="79"/>
      <c r="D33" s="79"/>
      <c r="E33" s="79"/>
      <c r="F33" s="79"/>
      <c r="G33" s="79"/>
      <c r="H33" s="79"/>
      <c r="I33" s="79"/>
      <c r="J33" s="79"/>
      <c r="K33" s="79"/>
    </row>
    <row r="35" spans="1:11" ht="36.75" customHeight="1" x14ac:dyDescent="0.25">
      <c r="A35" s="73" t="s">
        <v>121</v>
      </c>
      <c r="B35" s="73"/>
      <c r="C35" s="73"/>
      <c r="D35" s="73"/>
      <c r="E35" s="73"/>
      <c r="F35" s="73"/>
      <c r="G35" s="73"/>
      <c r="H35" s="73"/>
      <c r="I35" s="73"/>
      <c r="J35" s="73"/>
      <c r="K35" s="73"/>
    </row>
    <row r="36" spans="1:11" ht="24.75" customHeight="1" x14ac:dyDescent="0.25">
      <c r="A36" s="80" t="s">
        <v>0</v>
      </c>
      <c r="B36" s="80"/>
      <c r="C36" s="80"/>
      <c r="D36" s="80"/>
      <c r="E36" s="80"/>
      <c r="F36" s="80"/>
      <c r="G36" s="80"/>
      <c r="H36" s="80"/>
      <c r="I36" s="80"/>
      <c r="J36" s="80"/>
      <c r="K36" s="80"/>
    </row>
    <row r="37" spans="1:11" ht="120.75" customHeight="1" x14ac:dyDescent="0.25">
      <c r="A37" s="2" t="s">
        <v>37</v>
      </c>
      <c r="B37" s="2" t="s">
        <v>1</v>
      </c>
      <c r="C37" s="3" t="s">
        <v>14</v>
      </c>
      <c r="D37" s="3" t="s">
        <v>38</v>
      </c>
      <c r="E37" s="3" t="s">
        <v>2</v>
      </c>
      <c r="F37" s="3" t="s">
        <v>3</v>
      </c>
      <c r="G37" s="3" t="s">
        <v>39</v>
      </c>
      <c r="H37" s="3" t="s">
        <v>40</v>
      </c>
      <c r="I37" s="2" t="s">
        <v>4</v>
      </c>
      <c r="J37" s="2" t="s">
        <v>5</v>
      </c>
      <c r="K37" s="2" t="s">
        <v>6</v>
      </c>
    </row>
    <row r="38" spans="1:11" ht="78" customHeight="1" x14ac:dyDescent="0.25">
      <c r="A38" s="2"/>
      <c r="B38" s="27" t="s">
        <v>227</v>
      </c>
      <c r="C38" s="2"/>
      <c r="D38" s="2"/>
      <c r="E38" s="2"/>
      <c r="F38" s="2"/>
      <c r="G38" s="2"/>
      <c r="H38" s="2"/>
      <c r="I38" s="2"/>
      <c r="J38" s="2"/>
      <c r="K38" s="27" t="s">
        <v>226</v>
      </c>
    </row>
    <row r="39" spans="1:11" ht="63.75" x14ac:dyDescent="0.25">
      <c r="A39" s="4" t="s">
        <v>7</v>
      </c>
      <c r="B39" s="10" t="s">
        <v>79</v>
      </c>
      <c r="C39" s="75">
        <v>15000</v>
      </c>
      <c r="D39" s="4">
        <v>7</v>
      </c>
      <c r="E39" s="6" t="s">
        <v>73</v>
      </c>
      <c r="F39" s="7">
        <v>17</v>
      </c>
      <c r="G39" s="8">
        <v>0.05</v>
      </c>
      <c r="H39" s="21">
        <f>F39+F39*G39</f>
        <v>17.850000000000001</v>
      </c>
      <c r="I39" s="21">
        <f>F39*D39</f>
        <v>119</v>
      </c>
      <c r="J39" s="21">
        <f>H39*D39</f>
        <v>124.95000000000002</v>
      </c>
      <c r="K39" s="29" t="s">
        <v>228</v>
      </c>
    </row>
    <row r="40" spans="1:11" ht="85.5" customHeight="1" x14ac:dyDescent="0.25">
      <c r="A40" s="4" t="s">
        <v>8</v>
      </c>
      <c r="B40" s="10" t="s">
        <v>78</v>
      </c>
      <c r="C40" s="75"/>
      <c r="D40" s="4">
        <v>4</v>
      </c>
      <c r="E40" s="6" t="s">
        <v>74</v>
      </c>
      <c r="F40" s="7">
        <v>27</v>
      </c>
      <c r="G40" s="8">
        <v>0.05</v>
      </c>
      <c r="H40" s="21">
        <f t="shared" ref="H40:H44" si="5">F40+F40*G40</f>
        <v>28.35</v>
      </c>
      <c r="I40" s="21">
        <f t="shared" ref="I40:I44" si="6">F40*D40</f>
        <v>108</v>
      </c>
      <c r="J40" s="21">
        <f t="shared" ref="J40:J44" si="7">H40*D40</f>
        <v>113.4</v>
      </c>
      <c r="K40" s="29" t="s">
        <v>229</v>
      </c>
    </row>
    <row r="41" spans="1:11" ht="63.75" x14ac:dyDescent="0.25">
      <c r="A41" s="4" t="s">
        <v>9</v>
      </c>
      <c r="B41" s="10" t="s">
        <v>80</v>
      </c>
      <c r="C41" s="75"/>
      <c r="D41" s="4">
        <v>1</v>
      </c>
      <c r="E41" s="6" t="s">
        <v>75</v>
      </c>
      <c r="F41" s="7">
        <v>15</v>
      </c>
      <c r="G41" s="8">
        <v>0.05</v>
      </c>
      <c r="H41" s="21">
        <f t="shared" si="5"/>
        <v>15.75</v>
      </c>
      <c r="I41" s="21">
        <f t="shared" si="6"/>
        <v>15</v>
      </c>
      <c r="J41" s="21">
        <f t="shared" si="7"/>
        <v>15.75</v>
      </c>
      <c r="K41" s="29" t="s">
        <v>230</v>
      </c>
    </row>
    <row r="42" spans="1:11" ht="63.75" x14ac:dyDescent="0.25">
      <c r="A42" s="4" t="s">
        <v>10</v>
      </c>
      <c r="B42" s="10" t="s">
        <v>81</v>
      </c>
      <c r="C42" s="75"/>
      <c r="D42" s="4">
        <v>15</v>
      </c>
      <c r="E42" s="6" t="s">
        <v>76</v>
      </c>
      <c r="F42" s="7">
        <v>100</v>
      </c>
      <c r="G42" s="8">
        <v>0.05</v>
      </c>
      <c r="H42" s="21">
        <f t="shared" si="5"/>
        <v>105</v>
      </c>
      <c r="I42" s="21">
        <f t="shared" si="6"/>
        <v>1500</v>
      </c>
      <c r="J42" s="21">
        <f t="shared" si="7"/>
        <v>1575</v>
      </c>
      <c r="K42" s="29" t="s">
        <v>105</v>
      </c>
    </row>
    <row r="43" spans="1:11" ht="114.75" x14ac:dyDescent="0.25">
      <c r="A43" s="4" t="s">
        <v>53</v>
      </c>
      <c r="B43" s="10" t="s">
        <v>82</v>
      </c>
      <c r="C43" s="75"/>
      <c r="D43" s="4">
        <v>22</v>
      </c>
      <c r="E43" s="6" t="s">
        <v>77</v>
      </c>
      <c r="F43" s="7">
        <v>15</v>
      </c>
      <c r="G43" s="8">
        <v>0.05</v>
      </c>
      <c r="H43" s="21">
        <f t="shared" si="5"/>
        <v>15.75</v>
      </c>
      <c r="I43" s="21">
        <f t="shared" si="6"/>
        <v>330</v>
      </c>
      <c r="J43" s="21">
        <f t="shared" si="7"/>
        <v>346.5</v>
      </c>
      <c r="K43" s="29" t="s">
        <v>106</v>
      </c>
    </row>
    <row r="44" spans="1:11" ht="63.75" x14ac:dyDescent="0.25">
      <c r="A44" s="4" t="s">
        <v>54</v>
      </c>
      <c r="B44" s="10" t="s">
        <v>83</v>
      </c>
      <c r="C44" s="75"/>
      <c r="D44" s="4">
        <v>2</v>
      </c>
      <c r="E44" s="6" t="s">
        <v>21</v>
      </c>
      <c r="F44" s="7">
        <v>55</v>
      </c>
      <c r="G44" s="8">
        <v>0.05</v>
      </c>
      <c r="H44" s="21">
        <f t="shared" si="5"/>
        <v>57.75</v>
      </c>
      <c r="I44" s="21">
        <f t="shared" si="6"/>
        <v>110</v>
      </c>
      <c r="J44" s="21">
        <f t="shared" si="7"/>
        <v>115.5</v>
      </c>
      <c r="K44" s="29" t="s">
        <v>107</v>
      </c>
    </row>
    <row r="45" spans="1:11" x14ac:dyDescent="0.25">
      <c r="A45" s="76" t="s">
        <v>172</v>
      </c>
      <c r="B45" s="76"/>
      <c r="C45" s="76"/>
      <c r="D45" s="76"/>
      <c r="E45" s="76"/>
      <c r="F45" s="76"/>
      <c r="G45" s="76"/>
      <c r="H45" s="76"/>
      <c r="I45" s="36">
        <f>SUM(I39:I44)</f>
        <v>2182</v>
      </c>
      <c r="J45" s="22" t="s">
        <v>234</v>
      </c>
      <c r="K45" s="28" t="s">
        <v>234</v>
      </c>
    </row>
    <row r="46" spans="1:11" x14ac:dyDescent="0.25">
      <c r="A46" s="76" t="s">
        <v>173</v>
      </c>
      <c r="B46" s="76"/>
      <c r="C46" s="76"/>
      <c r="D46" s="76"/>
      <c r="E46" s="76"/>
      <c r="F46" s="76"/>
      <c r="G46" s="76"/>
      <c r="H46" s="76"/>
      <c r="I46" s="76"/>
      <c r="J46" s="70">
        <f>SUM(J39:J45)</f>
        <v>2291.1</v>
      </c>
      <c r="K46" s="38" t="s">
        <v>234</v>
      </c>
    </row>
    <row r="47" spans="1:11" x14ac:dyDescent="0.25">
      <c r="A47" s="20"/>
      <c r="B47" s="20"/>
      <c r="C47" s="20"/>
      <c r="D47" s="20"/>
      <c r="E47" s="20"/>
      <c r="F47" s="20"/>
      <c r="G47" s="20"/>
      <c r="H47" s="20"/>
      <c r="I47" s="20"/>
      <c r="J47" s="19"/>
      <c r="K47" s="39"/>
    </row>
    <row r="48" spans="1:11" x14ac:dyDescent="0.25">
      <c r="A48" s="77" t="s">
        <v>218</v>
      </c>
      <c r="B48" s="77"/>
      <c r="C48" s="77"/>
      <c r="D48" s="77"/>
      <c r="E48" s="77"/>
      <c r="F48" s="77"/>
      <c r="G48" s="77"/>
      <c r="H48" s="77"/>
      <c r="I48" s="77"/>
      <c r="J48" s="77"/>
      <c r="K48" s="77"/>
    </row>
    <row r="49" spans="1:11" x14ac:dyDescent="0.25">
      <c r="A49" s="78" t="s">
        <v>219</v>
      </c>
      <c r="B49" s="78"/>
      <c r="C49" s="78"/>
      <c r="D49" s="78"/>
      <c r="E49" s="78"/>
      <c r="F49" s="78"/>
      <c r="G49" s="78"/>
      <c r="H49" s="78"/>
      <c r="I49" s="78"/>
      <c r="J49" s="78"/>
      <c r="K49" s="78"/>
    </row>
    <row r="50" spans="1:11" ht="25.5" customHeight="1" x14ac:dyDescent="0.25">
      <c r="A50" s="78" t="s">
        <v>220</v>
      </c>
      <c r="B50" s="78"/>
      <c r="C50" s="78"/>
      <c r="D50" s="78"/>
      <c r="E50" s="78"/>
      <c r="F50" s="78"/>
      <c r="G50" s="78"/>
      <c r="H50" s="78"/>
      <c r="I50" s="78"/>
      <c r="J50" s="78"/>
      <c r="K50" s="78"/>
    </row>
    <row r="51" spans="1:11" x14ac:dyDescent="0.25">
      <c r="A51" s="77" t="s">
        <v>221</v>
      </c>
      <c r="B51" s="77"/>
      <c r="C51" s="77"/>
      <c r="D51" s="77"/>
      <c r="E51" s="77"/>
      <c r="F51" s="77"/>
      <c r="G51" s="77"/>
      <c r="H51" s="77"/>
      <c r="I51" s="77"/>
      <c r="J51" s="77"/>
      <c r="K51" s="77"/>
    </row>
    <row r="52" spans="1:11" x14ac:dyDescent="0.25">
      <c r="A52" s="77" t="s">
        <v>222</v>
      </c>
      <c r="B52" s="77"/>
      <c r="C52" s="77"/>
      <c r="D52" s="77"/>
      <c r="E52" s="77"/>
      <c r="F52" s="77"/>
      <c r="G52" s="77"/>
      <c r="H52" s="77"/>
      <c r="I52" s="77"/>
      <c r="J52" s="77"/>
      <c r="K52" s="77"/>
    </row>
    <row r="53" spans="1:11" ht="12.75" customHeight="1" x14ac:dyDescent="0.25">
      <c r="A53" s="81"/>
      <c r="B53" s="81"/>
      <c r="C53" s="81"/>
      <c r="D53" s="81"/>
      <c r="E53" s="81"/>
      <c r="F53" s="81"/>
      <c r="G53" s="81"/>
      <c r="H53" s="81"/>
      <c r="I53" s="81"/>
      <c r="J53" s="81"/>
      <c r="K53" s="81"/>
    </row>
    <row r="54" spans="1:11" ht="24.75" customHeight="1" x14ac:dyDescent="0.25">
      <c r="A54" s="79" t="s">
        <v>223</v>
      </c>
      <c r="B54" s="79"/>
      <c r="C54" s="79"/>
      <c r="D54" s="79"/>
      <c r="E54" s="79"/>
      <c r="F54" s="79"/>
      <c r="G54" s="79"/>
      <c r="H54" s="79"/>
      <c r="I54" s="79"/>
      <c r="J54" s="79"/>
      <c r="K54" s="79"/>
    </row>
    <row r="56" spans="1:11" ht="38.25" customHeight="1" x14ac:dyDescent="0.25">
      <c r="A56" s="73" t="s">
        <v>122</v>
      </c>
      <c r="B56" s="73"/>
      <c r="C56" s="73"/>
      <c r="D56" s="73"/>
      <c r="E56" s="73"/>
      <c r="F56" s="73"/>
      <c r="G56" s="73"/>
      <c r="H56" s="73"/>
      <c r="I56" s="73"/>
      <c r="J56" s="73"/>
      <c r="K56" s="73"/>
    </row>
    <row r="57" spans="1:11" ht="25.5" customHeight="1" x14ac:dyDescent="0.25">
      <c r="A57" s="80" t="s">
        <v>123</v>
      </c>
      <c r="B57" s="80"/>
      <c r="C57" s="80"/>
      <c r="D57" s="80"/>
      <c r="E57" s="80"/>
      <c r="F57" s="80"/>
      <c r="G57" s="80"/>
      <c r="H57" s="80"/>
      <c r="I57" s="80"/>
      <c r="J57" s="80"/>
      <c r="K57" s="80"/>
    </row>
    <row r="58" spans="1:11" ht="86.25" x14ac:dyDescent="0.25">
      <c r="A58" s="2" t="s">
        <v>37</v>
      </c>
      <c r="B58" s="2" t="s">
        <v>1</v>
      </c>
      <c r="C58" s="3" t="s">
        <v>14</v>
      </c>
      <c r="D58" s="3" t="s">
        <v>38</v>
      </c>
      <c r="E58" s="3" t="s">
        <v>2</v>
      </c>
      <c r="F58" s="3" t="s">
        <v>3</v>
      </c>
      <c r="G58" s="3" t="s">
        <v>39</v>
      </c>
      <c r="H58" s="3" t="s">
        <v>40</v>
      </c>
      <c r="I58" s="2" t="s">
        <v>4</v>
      </c>
      <c r="J58" s="2" t="s">
        <v>5</v>
      </c>
      <c r="K58" s="2" t="s">
        <v>6</v>
      </c>
    </row>
    <row r="59" spans="1:11" ht="63.75" x14ac:dyDescent="0.25">
      <c r="A59" s="2"/>
      <c r="B59" s="12" t="s">
        <v>232</v>
      </c>
      <c r="C59" s="2"/>
      <c r="D59" s="2"/>
      <c r="E59" s="2"/>
      <c r="F59" s="2"/>
      <c r="G59" s="2"/>
      <c r="H59" s="2"/>
      <c r="I59" s="2"/>
      <c r="J59" s="2"/>
      <c r="K59" s="12" t="s">
        <v>118</v>
      </c>
    </row>
    <row r="60" spans="1:11" ht="51" x14ac:dyDescent="0.25">
      <c r="A60" s="4" t="s">
        <v>11</v>
      </c>
      <c r="B60" s="11" t="s">
        <v>232</v>
      </c>
      <c r="C60" s="75">
        <v>3000</v>
      </c>
      <c r="D60" s="4">
        <v>41</v>
      </c>
      <c r="E60" s="6" t="s">
        <v>85</v>
      </c>
      <c r="F60" s="7">
        <v>15</v>
      </c>
      <c r="G60" s="8">
        <v>0.05</v>
      </c>
      <c r="H60" s="21">
        <f>F60+F60*G60</f>
        <v>15.75</v>
      </c>
      <c r="I60" s="21">
        <f>F60*D60</f>
        <v>615</v>
      </c>
      <c r="J60" s="21">
        <f>H60*D60</f>
        <v>645.75</v>
      </c>
      <c r="K60" s="10" t="s">
        <v>231</v>
      </c>
    </row>
    <row r="61" spans="1:11" ht="76.5" x14ac:dyDescent="0.25">
      <c r="A61" s="4" t="s">
        <v>12</v>
      </c>
      <c r="B61" s="11" t="s">
        <v>104</v>
      </c>
      <c r="C61" s="75"/>
      <c r="D61" s="4">
        <v>12</v>
      </c>
      <c r="E61" s="6" t="s">
        <v>101</v>
      </c>
      <c r="F61" s="7">
        <v>18</v>
      </c>
      <c r="G61" s="8">
        <v>0.05</v>
      </c>
      <c r="H61" s="21">
        <f t="shared" ref="H61:H62" si="8">F61+F61*G61</f>
        <v>18.899999999999999</v>
      </c>
      <c r="I61" s="21">
        <f t="shared" ref="I61:I62" si="9">F61*D61</f>
        <v>216</v>
      </c>
      <c r="J61" s="21">
        <f t="shared" ref="J61:J62" si="10">H61*D61</f>
        <v>226.79999999999998</v>
      </c>
      <c r="K61" s="10" t="s">
        <v>103</v>
      </c>
    </row>
    <row r="62" spans="1:11" ht="38.25" x14ac:dyDescent="0.25">
      <c r="A62" s="4" t="s">
        <v>13</v>
      </c>
      <c r="B62" s="11" t="s">
        <v>116</v>
      </c>
      <c r="C62" s="82"/>
      <c r="D62" s="6">
        <v>13</v>
      </c>
      <c r="E62" s="6" t="s">
        <v>23</v>
      </c>
      <c r="F62" s="7">
        <v>2</v>
      </c>
      <c r="G62" s="8">
        <v>0.21</v>
      </c>
      <c r="H62" s="21">
        <f t="shared" si="8"/>
        <v>2.42</v>
      </c>
      <c r="I62" s="21">
        <f t="shared" si="9"/>
        <v>26</v>
      </c>
      <c r="J62" s="21">
        <f t="shared" si="10"/>
        <v>31.46</v>
      </c>
      <c r="K62" s="10" t="s">
        <v>102</v>
      </c>
    </row>
    <row r="63" spans="1:11" x14ac:dyDescent="0.25">
      <c r="A63" s="76" t="s">
        <v>172</v>
      </c>
      <c r="B63" s="76"/>
      <c r="C63" s="76"/>
      <c r="D63" s="76"/>
      <c r="E63" s="76"/>
      <c r="F63" s="76"/>
      <c r="G63" s="76"/>
      <c r="H63" s="76"/>
      <c r="I63" s="36">
        <f>SUM(I60:I62)</f>
        <v>857</v>
      </c>
      <c r="J63" s="22" t="s">
        <v>234</v>
      </c>
      <c r="K63" s="4" t="s">
        <v>234</v>
      </c>
    </row>
    <row r="64" spans="1:11" x14ac:dyDescent="0.25">
      <c r="A64" s="76" t="s">
        <v>173</v>
      </c>
      <c r="B64" s="76"/>
      <c r="C64" s="76"/>
      <c r="D64" s="76"/>
      <c r="E64" s="76"/>
      <c r="F64" s="76"/>
      <c r="G64" s="76"/>
      <c r="H64" s="76"/>
      <c r="I64" s="76"/>
      <c r="J64" s="70">
        <f>SUM(J60:J63)</f>
        <v>904.01</v>
      </c>
      <c r="K64" s="4" t="s">
        <v>234</v>
      </c>
    </row>
    <row r="65" spans="1:11" x14ac:dyDescent="0.25">
      <c r="A65" s="77" t="s">
        <v>233</v>
      </c>
      <c r="B65" s="77"/>
      <c r="C65" s="77"/>
      <c r="D65" s="77"/>
      <c r="E65" s="77"/>
      <c r="F65" s="77"/>
      <c r="G65" s="77"/>
      <c r="H65" s="77"/>
      <c r="I65" s="77"/>
      <c r="J65" s="77"/>
      <c r="K65" s="77"/>
    </row>
    <row r="66" spans="1:11" x14ac:dyDescent="0.25">
      <c r="A66" s="78" t="s">
        <v>219</v>
      </c>
      <c r="B66" s="78"/>
      <c r="C66" s="78"/>
      <c r="D66" s="78"/>
      <c r="E66" s="78"/>
      <c r="F66" s="78"/>
      <c r="G66" s="78"/>
      <c r="H66" s="78"/>
      <c r="I66" s="78"/>
      <c r="J66" s="78"/>
      <c r="K66" s="78"/>
    </row>
    <row r="67" spans="1:11" ht="25.5" customHeight="1" x14ac:dyDescent="0.25">
      <c r="A67" s="78" t="s">
        <v>220</v>
      </c>
      <c r="B67" s="78"/>
      <c r="C67" s="78"/>
      <c r="D67" s="78"/>
      <c r="E67" s="78"/>
      <c r="F67" s="78"/>
      <c r="G67" s="78"/>
      <c r="H67" s="78"/>
      <c r="I67" s="78"/>
      <c r="J67" s="78"/>
      <c r="K67" s="78"/>
    </row>
    <row r="68" spans="1:11" x14ac:dyDescent="0.25">
      <c r="A68" s="78" t="s">
        <v>221</v>
      </c>
      <c r="B68" s="78"/>
      <c r="C68" s="78"/>
      <c r="D68" s="78"/>
      <c r="E68" s="78"/>
      <c r="F68" s="78"/>
      <c r="G68" s="78"/>
      <c r="H68" s="78"/>
      <c r="I68" s="78"/>
      <c r="J68" s="78"/>
      <c r="K68" s="78"/>
    </row>
    <row r="69" spans="1:11" x14ac:dyDescent="0.25">
      <c r="A69" s="78" t="s">
        <v>222</v>
      </c>
      <c r="B69" s="78"/>
      <c r="C69" s="78"/>
      <c r="D69" s="78"/>
      <c r="E69" s="78"/>
      <c r="F69" s="78"/>
      <c r="G69" s="78"/>
      <c r="H69" s="78"/>
      <c r="I69" s="78"/>
      <c r="J69" s="78"/>
      <c r="K69" s="78"/>
    </row>
    <row r="70" spans="1:11" x14ac:dyDescent="0.25">
      <c r="A70" s="78" t="s">
        <v>224</v>
      </c>
      <c r="B70" s="78"/>
      <c r="C70" s="78"/>
      <c r="D70" s="78"/>
      <c r="E70" s="78"/>
      <c r="F70" s="78"/>
      <c r="G70" s="78"/>
      <c r="H70" s="78"/>
      <c r="I70" s="78"/>
      <c r="J70" s="78"/>
      <c r="K70" s="78"/>
    </row>
    <row r="71" spans="1:11" x14ac:dyDescent="0.25">
      <c r="A71" s="37"/>
      <c r="B71" s="41"/>
      <c r="C71" s="41"/>
      <c r="D71" s="18"/>
      <c r="E71" s="18"/>
      <c r="F71" s="18"/>
      <c r="G71" s="18"/>
      <c r="H71" s="18"/>
      <c r="I71" s="18"/>
      <c r="J71" s="19"/>
      <c r="K71" s="23"/>
    </row>
    <row r="72" spans="1:11" ht="27.75" customHeight="1" x14ac:dyDescent="0.25">
      <c r="A72" s="79" t="s">
        <v>223</v>
      </c>
      <c r="B72" s="79"/>
      <c r="C72" s="79"/>
      <c r="D72" s="79"/>
      <c r="E72" s="79"/>
      <c r="F72" s="79"/>
      <c r="G72" s="79"/>
      <c r="H72" s="79"/>
      <c r="I72" s="79"/>
      <c r="J72" s="79"/>
      <c r="K72" s="79"/>
    </row>
    <row r="74" spans="1:11" ht="29.25" customHeight="1" x14ac:dyDescent="0.25">
      <c r="A74" s="73" t="s">
        <v>125</v>
      </c>
      <c r="B74" s="73"/>
      <c r="C74" s="73"/>
      <c r="D74" s="73"/>
      <c r="E74" s="73"/>
      <c r="F74" s="73"/>
      <c r="G74" s="73"/>
      <c r="H74" s="73"/>
      <c r="I74" s="73"/>
      <c r="J74" s="73"/>
      <c r="K74" s="73"/>
    </row>
    <row r="75" spans="1:11" ht="27.75" customHeight="1" x14ac:dyDescent="0.25">
      <c r="A75" s="74" t="s">
        <v>126</v>
      </c>
      <c r="B75" s="74"/>
      <c r="C75" s="74"/>
      <c r="D75" s="74"/>
      <c r="E75" s="74"/>
      <c r="F75" s="74"/>
      <c r="G75" s="74"/>
      <c r="H75" s="74"/>
      <c r="I75" s="74"/>
      <c r="J75" s="74"/>
      <c r="K75" s="74"/>
    </row>
    <row r="76" spans="1:11" ht="86.25" x14ac:dyDescent="0.25">
      <c r="A76" s="2" t="s">
        <v>37</v>
      </c>
      <c r="B76" s="2" t="s">
        <v>1</v>
      </c>
      <c r="C76" s="3" t="s">
        <v>14</v>
      </c>
      <c r="D76" s="3" t="s">
        <v>38</v>
      </c>
      <c r="E76" s="3" t="s">
        <v>2</v>
      </c>
      <c r="F76" s="3" t="s">
        <v>3</v>
      </c>
      <c r="G76" s="3" t="s">
        <v>39</v>
      </c>
      <c r="H76" s="3" t="s">
        <v>40</v>
      </c>
      <c r="I76" s="2" t="s">
        <v>4</v>
      </c>
      <c r="J76" s="2" t="s">
        <v>5</v>
      </c>
      <c r="K76" s="2" t="s">
        <v>6</v>
      </c>
    </row>
    <row r="77" spans="1:11" ht="63.75" x14ac:dyDescent="0.25">
      <c r="A77" s="2" t="s">
        <v>142</v>
      </c>
      <c r="B77" s="43" t="s">
        <v>15</v>
      </c>
      <c r="C77" s="73">
        <v>16000</v>
      </c>
      <c r="D77" s="2"/>
      <c r="E77" s="2"/>
      <c r="F77" s="2"/>
      <c r="G77" s="2"/>
      <c r="H77" s="2"/>
      <c r="I77" s="2"/>
      <c r="J77" s="2"/>
      <c r="K77" s="27" t="s">
        <v>235</v>
      </c>
    </row>
    <row r="78" spans="1:11" ht="76.5" x14ac:dyDescent="0.25">
      <c r="A78" s="4" t="s">
        <v>150</v>
      </c>
      <c r="B78" s="10" t="s">
        <v>100</v>
      </c>
      <c r="C78" s="73"/>
      <c r="D78" s="4">
        <v>166</v>
      </c>
      <c r="E78" s="6" t="s">
        <v>85</v>
      </c>
      <c r="F78" s="7">
        <v>27</v>
      </c>
      <c r="G78" s="8">
        <v>0.05</v>
      </c>
      <c r="H78" s="21">
        <f>F78+F78*G78</f>
        <v>28.35</v>
      </c>
      <c r="I78" s="21">
        <f>F78*D78</f>
        <v>4482</v>
      </c>
      <c r="J78" s="21">
        <f>H78*D78</f>
        <v>4706.1000000000004</v>
      </c>
      <c r="K78" s="10" t="s">
        <v>236</v>
      </c>
    </row>
    <row r="79" spans="1:11" ht="51" x14ac:dyDescent="0.25">
      <c r="A79" s="4" t="s">
        <v>151</v>
      </c>
      <c r="B79" s="10" t="s">
        <v>91</v>
      </c>
      <c r="C79" s="73"/>
      <c r="D79" s="4">
        <v>16</v>
      </c>
      <c r="E79" s="6" t="s">
        <v>86</v>
      </c>
      <c r="F79" s="7">
        <v>128</v>
      </c>
      <c r="G79" s="8">
        <v>0.05</v>
      </c>
      <c r="H79" s="21">
        <f>F79+F79*G79</f>
        <v>134.4</v>
      </c>
      <c r="I79" s="21">
        <f t="shared" ref="I79:I82" si="11">F79*D79</f>
        <v>2048</v>
      </c>
      <c r="J79" s="21">
        <f t="shared" ref="J79:J82" si="12">H79*D79</f>
        <v>2150.4</v>
      </c>
      <c r="K79" s="10" t="s">
        <v>108</v>
      </c>
    </row>
    <row r="80" spans="1:11" ht="89.25" x14ac:dyDescent="0.25">
      <c r="A80" s="4" t="s">
        <v>152</v>
      </c>
      <c r="B80" s="24" t="s">
        <v>92</v>
      </c>
      <c r="C80" s="73"/>
      <c r="D80" s="4">
        <v>132</v>
      </c>
      <c r="E80" s="6" t="s">
        <v>87</v>
      </c>
      <c r="F80" s="7">
        <v>6</v>
      </c>
      <c r="G80" s="8">
        <v>0.05</v>
      </c>
      <c r="H80" s="21">
        <f>F80+F80*G80</f>
        <v>6.3</v>
      </c>
      <c r="I80" s="21">
        <f t="shared" si="11"/>
        <v>792</v>
      </c>
      <c r="J80" s="21">
        <f t="shared" si="12"/>
        <v>831.6</v>
      </c>
      <c r="K80" s="29" t="s">
        <v>109</v>
      </c>
    </row>
    <row r="81" spans="1:11" ht="38.25" x14ac:dyDescent="0.25">
      <c r="A81" s="4" t="s">
        <v>153</v>
      </c>
      <c r="B81" s="24" t="s">
        <v>202</v>
      </c>
      <c r="C81" s="73"/>
      <c r="D81" s="4">
        <v>16600</v>
      </c>
      <c r="E81" s="6" t="s">
        <v>23</v>
      </c>
      <c r="F81" s="7">
        <v>0.04</v>
      </c>
      <c r="G81" s="8">
        <v>0.05</v>
      </c>
      <c r="H81" s="9">
        <f t="shared" ref="H81:H82" si="13">F81+F81*G81</f>
        <v>4.2000000000000003E-2</v>
      </c>
      <c r="I81" s="21">
        <f t="shared" si="11"/>
        <v>664</v>
      </c>
      <c r="J81" s="21">
        <f t="shared" si="12"/>
        <v>697.2</v>
      </c>
      <c r="K81" s="44" t="s">
        <v>203</v>
      </c>
    </row>
    <row r="82" spans="1:11" ht="38.25" x14ac:dyDescent="0.25">
      <c r="A82" s="4" t="s">
        <v>154</v>
      </c>
      <c r="B82" s="10" t="s">
        <v>93</v>
      </c>
      <c r="C82" s="73"/>
      <c r="D82" s="4">
        <v>60</v>
      </c>
      <c r="E82" s="6" t="s">
        <v>21</v>
      </c>
      <c r="F82" s="7">
        <v>2</v>
      </c>
      <c r="G82" s="8">
        <v>0.21</v>
      </c>
      <c r="H82" s="21">
        <f t="shared" si="13"/>
        <v>2.42</v>
      </c>
      <c r="I82" s="21">
        <f t="shared" si="11"/>
        <v>120</v>
      </c>
      <c r="J82" s="21">
        <f t="shared" si="12"/>
        <v>145.19999999999999</v>
      </c>
      <c r="K82" s="10" t="s">
        <v>84</v>
      </c>
    </row>
    <row r="83" spans="1:11" ht="127.5" x14ac:dyDescent="0.25">
      <c r="A83" s="4" t="s">
        <v>143</v>
      </c>
      <c r="B83" s="43" t="s">
        <v>16</v>
      </c>
      <c r="C83" s="73">
        <v>4000</v>
      </c>
      <c r="D83" s="10"/>
      <c r="E83" s="10"/>
      <c r="F83" s="10"/>
      <c r="G83" s="10"/>
      <c r="H83" s="25"/>
      <c r="I83" s="25"/>
      <c r="J83" s="25"/>
      <c r="K83" s="27" t="s">
        <v>216</v>
      </c>
    </row>
    <row r="84" spans="1:11" ht="76.5" x14ac:dyDescent="0.25">
      <c r="A84" s="4" t="s">
        <v>144</v>
      </c>
      <c r="B84" s="10" t="s">
        <v>94</v>
      </c>
      <c r="C84" s="73"/>
      <c r="D84" s="4">
        <v>7</v>
      </c>
      <c r="E84" s="6" t="s">
        <v>88</v>
      </c>
      <c r="F84" s="7">
        <v>1070.4000000000001</v>
      </c>
      <c r="G84" s="8">
        <v>0.05</v>
      </c>
      <c r="H84" s="21">
        <f>F84+F84*G84</f>
        <v>1123.92</v>
      </c>
      <c r="I84" s="21">
        <f>F84*D84</f>
        <v>7492.8000000000011</v>
      </c>
      <c r="J84" s="21">
        <f>H84*D84</f>
        <v>7867.4400000000005</v>
      </c>
      <c r="K84" s="44" t="s">
        <v>110</v>
      </c>
    </row>
    <row r="85" spans="1:11" ht="51" x14ac:dyDescent="0.25">
      <c r="A85" s="4" t="s">
        <v>145</v>
      </c>
      <c r="B85" s="10" t="s">
        <v>95</v>
      </c>
      <c r="C85" s="73"/>
      <c r="D85" s="4">
        <v>0.5</v>
      </c>
      <c r="E85" s="6" t="s">
        <v>89</v>
      </c>
      <c r="F85" s="7">
        <v>680.4</v>
      </c>
      <c r="G85" s="8">
        <v>0.05</v>
      </c>
      <c r="H85" s="21">
        <f t="shared" ref="H85:H91" si="14">F85+F85*G85</f>
        <v>714.42</v>
      </c>
      <c r="I85" s="21">
        <f t="shared" ref="I85:I91" si="15">F85*D85</f>
        <v>340.2</v>
      </c>
      <c r="J85" s="21">
        <f t="shared" ref="J85:J91" si="16">H85*D85</f>
        <v>357.21</v>
      </c>
      <c r="K85" s="44" t="s">
        <v>111</v>
      </c>
    </row>
    <row r="86" spans="1:11" ht="76.5" x14ac:dyDescent="0.25">
      <c r="A86" s="4" t="s">
        <v>146</v>
      </c>
      <c r="B86" s="10" t="s">
        <v>96</v>
      </c>
      <c r="C86" s="73"/>
      <c r="D86" s="4">
        <v>8</v>
      </c>
      <c r="E86" s="6" t="s">
        <v>90</v>
      </c>
      <c r="F86" s="7">
        <v>108.4</v>
      </c>
      <c r="G86" s="8">
        <v>0.05</v>
      </c>
      <c r="H86" s="21">
        <f t="shared" si="14"/>
        <v>113.82000000000001</v>
      </c>
      <c r="I86" s="21">
        <f t="shared" si="15"/>
        <v>867.2</v>
      </c>
      <c r="J86" s="21">
        <f t="shared" si="16"/>
        <v>910.56000000000006</v>
      </c>
      <c r="K86" s="44" t="s">
        <v>112</v>
      </c>
    </row>
    <row r="87" spans="1:11" ht="76.5" x14ac:dyDescent="0.25">
      <c r="A87" s="4" t="s">
        <v>147</v>
      </c>
      <c r="B87" s="10" t="s">
        <v>97</v>
      </c>
      <c r="C87" s="73"/>
      <c r="D87" s="4">
        <v>2</v>
      </c>
      <c r="E87" s="6" t="s">
        <v>90</v>
      </c>
      <c r="F87" s="7">
        <v>84</v>
      </c>
      <c r="G87" s="8">
        <v>0.05</v>
      </c>
      <c r="H87" s="21">
        <f t="shared" si="14"/>
        <v>88.2</v>
      </c>
      <c r="I87" s="21">
        <f t="shared" si="15"/>
        <v>168</v>
      </c>
      <c r="J87" s="21">
        <f t="shared" si="16"/>
        <v>176.4</v>
      </c>
      <c r="K87" s="44" t="s">
        <v>113</v>
      </c>
    </row>
    <row r="88" spans="1:11" ht="51" x14ac:dyDescent="0.25">
      <c r="A88" s="4" t="s">
        <v>148</v>
      </c>
      <c r="B88" s="10" t="s">
        <v>98</v>
      </c>
      <c r="C88" s="73"/>
      <c r="D88" s="4">
        <v>12</v>
      </c>
      <c r="E88" s="6" t="s">
        <v>90</v>
      </c>
      <c r="F88" s="7">
        <v>104.8</v>
      </c>
      <c r="G88" s="8">
        <v>0.05</v>
      </c>
      <c r="H88" s="21">
        <f t="shared" si="14"/>
        <v>110.03999999999999</v>
      </c>
      <c r="I88" s="21">
        <f t="shared" si="15"/>
        <v>1257.5999999999999</v>
      </c>
      <c r="J88" s="21">
        <f t="shared" si="16"/>
        <v>1320.48</v>
      </c>
      <c r="K88" s="44" t="s">
        <v>114</v>
      </c>
    </row>
    <row r="89" spans="1:11" ht="51" x14ac:dyDescent="0.25">
      <c r="A89" s="4" t="s">
        <v>149</v>
      </c>
      <c r="B89" s="10" t="s">
        <v>207</v>
      </c>
      <c r="C89" s="73"/>
      <c r="D89" s="4">
        <v>12</v>
      </c>
      <c r="E89" s="6" t="s">
        <v>90</v>
      </c>
      <c r="F89" s="7">
        <v>104.8</v>
      </c>
      <c r="G89" s="8">
        <v>0.05</v>
      </c>
      <c r="H89" s="21">
        <f t="shared" si="14"/>
        <v>110.03999999999999</v>
      </c>
      <c r="I89" s="21">
        <f t="shared" si="15"/>
        <v>1257.5999999999999</v>
      </c>
      <c r="J89" s="21">
        <f t="shared" si="16"/>
        <v>1320.48</v>
      </c>
      <c r="K89" s="44" t="s">
        <v>115</v>
      </c>
    </row>
    <row r="90" spans="1:11" ht="25.5" x14ac:dyDescent="0.25">
      <c r="A90" s="15" t="s">
        <v>209</v>
      </c>
      <c r="B90" s="10" t="s">
        <v>213</v>
      </c>
      <c r="C90" s="73"/>
      <c r="D90" s="4">
        <v>1</v>
      </c>
      <c r="E90" s="4" t="s">
        <v>23</v>
      </c>
      <c r="F90" s="21">
        <v>22</v>
      </c>
      <c r="G90" s="8">
        <v>0.21</v>
      </c>
      <c r="H90" s="21">
        <f t="shared" si="14"/>
        <v>26.62</v>
      </c>
      <c r="I90" s="21">
        <f t="shared" si="15"/>
        <v>22</v>
      </c>
      <c r="J90" s="21">
        <f t="shared" si="16"/>
        <v>26.62</v>
      </c>
      <c r="K90" s="44" t="s">
        <v>213</v>
      </c>
    </row>
    <row r="91" spans="1:11" ht="25.5" x14ac:dyDescent="0.25">
      <c r="A91" s="15" t="s">
        <v>214</v>
      </c>
      <c r="B91" s="10" t="s">
        <v>211</v>
      </c>
      <c r="C91" s="73"/>
      <c r="D91" s="4">
        <v>10</v>
      </c>
      <c r="E91" s="6" t="s">
        <v>212</v>
      </c>
      <c r="F91" s="7">
        <v>3</v>
      </c>
      <c r="G91" s="8">
        <v>0.21</v>
      </c>
      <c r="H91" s="7">
        <f t="shared" si="14"/>
        <v>3.63</v>
      </c>
      <c r="I91" s="21">
        <f t="shared" si="15"/>
        <v>30</v>
      </c>
      <c r="J91" s="21">
        <f t="shared" si="16"/>
        <v>36.299999999999997</v>
      </c>
      <c r="K91" s="42" t="s">
        <v>210</v>
      </c>
    </row>
    <row r="92" spans="1:11" x14ac:dyDescent="0.25">
      <c r="A92" s="76" t="s">
        <v>172</v>
      </c>
      <c r="B92" s="76"/>
      <c r="C92" s="76"/>
      <c r="D92" s="76"/>
      <c r="E92" s="76"/>
      <c r="F92" s="76"/>
      <c r="G92" s="76"/>
      <c r="H92" s="76"/>
      <c r="I92" s="36">
        <f>SUM(I78:I91)</f>
        <v>19541.399999999998</v>
      </c>
      <c r="J92" s="36" t="s">
        <v>234</v>
      </c>
      <c r="K92" s="4" t="s">
        <v>234</v>
      </c>
    </row>
    <row r="93" spans="1:11" x14ac:dyDescent="0.25">
      <c r="A93" s="76" t="s">
        <v>173</v>
      </c>
      <c r="B93" s="76"/>
      <c r="C93" s="76"/>
      <c r="D93" s="76"/>
      <c r="E93" s="76"/>
      <c r="F93" s="76"/>
      <c r="G93" s="76"/>
      <c r="H93" s="76"/>
      <c r="I93" s="76"/>
      <c r="J93" s="70">
        <f>SUM(J78:J92)</f>
        <v>20545.990000000002</v>
      </c>
      <c r="K93" s="4" t="s">
        <v>234</v>
      </c>
    </row>
    <row r="94" spans="1:11" x14ac:dyDescent="0.25">
      <c r="A94" s="18"/>
      <c r="B94" s="18"/>
      <c r="C94" s="18"/>
      <c r="D94" s="18"/>
      <c r="E94" s="18"/>
      <c r="F94" s="18"/>
      <c r="G94" s="18"/>
      <c r="H94" s="18"/>
      <c r="I94" s="18"/>
      <c r="J94" s="26"/>
      <c r="K94" s="23"/>
    </row>
    <row r="95" spans="1:11" x14ac:dyDescent="0.25">
      <c r="A95" s="77" t="s">
        <v>233</v>
      </c>
      <c r="B95" s="77"/>
      <c r="C95" s="77"/>
      <c r="D95" s="77"/>
      <c r="E95" s="77"/>
      <c r="F95" s="77"/>
      <c r="G95" s="77"/>
      <c r="H95" s="77"/>
      <c r="I95" s="77"/>
      <c r="J95" s="77"/>
      <c r="K95" s="77"/>
    </row>
    <row r="96" spans="1:11" ht="15" customHeight="1" x14ac:dyDescent="0.25">
      <c r="A96" s="78" t="s">
        <v>219</v>
      </c>
      <c r="B96" s="78"/>
      <c r="C96" s="78"/>
      <c r="D96" s="78"/>
      <c r="E96" s="78"/>
      <c r="F96" s="78"/>
      <c r="G96" s="78"/>
      <c r="H96" s="78"/>
      <c r="I96" s="78"/>
      <c r="J96" s="78"/>
      <c r="K96" s="78"/>
    </row>
    <row r="97" spans="1:11" ht="29.25" customHeight="1" x14ac:dyDescent="0.25">
      <c r="A97" s="78" t="s">
        <v>220</v>
      </c>
      <c r="B97" s="78"/>
      <c r="C97" s="78"/>
      <c r="D97" s="78"/>
      <c r="E97" s="78"/>
      <c r="F97" s="78"/>
      <c r="G97" s="78"/>
      <c r="H97" s="78"/>
      <c r="I97" s="78"/>
      <c r="J97" s="78"/>
      <c r="K97" s="78"/>
    </row>
    <row r="98" spans="1:11" x14ac:dyDescent="0.25">
      <c r="A98" s="78" t="s">
        <v>221</v>
      </c>
      <c r="B98" s="78"/>
      <c r="C98" s="78"/>
      <c r="D98" s="78"/>
      <c r="E98" s="78"/>
      <c r="F98" s="78"/>
      <c r="G98" s="78"/>
      <c r="H98" s="78"/>
      <c r="I98" s="78"/>
      <c r="J98" s="78"/>
      <c r="K98" s="78"/>
    </row>
    <row r="99" spans="1:11" x14ac:dyDescent="0.25">
      <c r="A99" s="78" t="s">
        <v>222</v>
      </c>
      <c r="B99" s="78"/>
      <c r="C99" s="78"/>
      <c r="D99" s="78"/>
      <c r="E99" s="78"/>
      <c r="F99" s="78"/>
      <c r="G99" s="78"/>
      <c r="H99" s="78"/>
      <c r="I99" s="78"/>
      <c r="J99" s="78"/>
      <c r="K99" s="78"/>
    </row>
    <row r="100" spans="1:11" x14ac:dyDescent="0.25">
      <c r="A100" s="78" t="s">
        <v>224</v>
      </c>
      <c r="B100" s="78"/>
      <c r="C100" s="78"/>
      <c r="D100" s="78"/>
      <c r="E100" s="78"/>
      <c r="F100" s="78"/>
      <c r="G100" s="78"/>
      <c r="H100" s="78"/>
      <c r="I100" s="78"/>
      <c r="J100" s="78"/>
      <c r="K100" s="78"/>
    </row>
    <row r="101" spans="1:11" x14ac:dyDescent="0.25">
      <c r="A101" s="37"/>
      <c r="B101" s="40"/>
      <c r="C101" s="40"/>
      <c r="D101" s="18"/>
      <c r="E101" s="18"/>
      <c r="F101" s="18"/>
      <c r="G101" s="18"/>
      <c r="H101" s="18"/>
      <c r="I101" s="18"/>
      <c r="J101" s="26"/>
      <c r="K101" s="23"/>
    </row>
    <row r="102" spans="1:11" ht="27" customHeight="1" x14ac:dyDescent="0.25">
      <c r="A102" s="79" t="s">
        <v>223</v>
      </c>
      <c r="B102" s="79"/>
      <c r="C102" s="79"/>
      <c r="D102" s="79"/>
      <c r="E102" s="79"/>
      <c r="F102" s="79"/>
      <c r="G102" s="79"/>
      <c r="H102" s="79"/>
      <c r="I102" s="79"/>
      <c r="J102" s="79"/>
      <c r="K102" s="79"/>
    </row>
    <row r="104" spans="1:11" x14ac:dyDescent="0.25">
      <c r="A104" s="73" t="s">
        <v>127</v>
      </c>
      <c r="B104" s="73"/>
      <c r="C104" s="73"/>
      <c r="D104" s="73"/>
      <c r="E104" s="73"/>
      <c r="F104" s="73"/>
      <c r="G104" s="73"/>
      <c r="H104" s="73"/>
      <c r="I104" s="73"/>
      <c r="J104" s="73"/>
      <c r="K104" s="73"/>
    </row>
    <row r="105" spans="1:11" ht="51" x14ac:dyDescent="0.25">
      <c r="A105" s="2" t="s">
        <v>37</v>
      </c>
      <c r="B105" s="87" t="s">
        <v>24</v>
      </c>
      <c r="C105" s="87"/>
      <c r="D105" s="2" t="s">
        <v>25</v>
      </c>
      <c r="E105" s="2" t="s">
        <v>41</v>
      </c>
      <c r="F105" s="2" t="s">
        <v>17</v>
      </c>
      <c r="G105" s="2" t="s">
        <v>39</v>
      </c>
      <c r="H105" s="2" t="s">
        <v>42</v>
      </c>
      <c r="I105" s="2" t="s">
        <v>18</v>
      </c>
      <c r="J105" s="2" t="s">
        <v>19</v>
      </c>
      <c r="K105" s="2" t="s">
        <v>20</v>
      </c>
    </row>
    <row r="106" spans="1:11" ht="35.25" customHeight="1" x14ac:dyDescent="0.25">
      <c r="A106" s="73"/>
      <c r="B106" s="86" t="s">
        <v>26</v>
      </c>
      <c r="C106" s="86"/>
      <c r="D106" s="86"/>
      <c r="E106" s="86"/>
      <c r="F106" s="10"/>
      <c r="G106" s="4"/>
      <c r="H106" s="4"/>
      <c r="I106" s="10"/>
      <c r="J106" s="10"/>
      <c r="K106" s="1"/>
    </row>
    <row r="107" spans="1:11" ht="118.5" customHeight="1" x14ac:dyDescent="0.25">
      <c r="A107" s="73"/>
      <c r="B107" s="83" t="s">
        <v>128</v>
      </c>
      <c r="C107" s="84"/>
      <c r="D107" s="84"/>
      <c r="E107" s="84"/>
      <c r="F107" s="84"/>
      <c r="G107" s="84"/>
      <c r="H107" s="84"/>
      <c r="I107" s="84"/>
      <c r="J107" s="84"/>
      <c r="K107" s="85"/>
    </row>
    <row r="108" spans="1:11" ht="103.5" customHeight="1" x14ac:dyDescent="0.25">
      <c r="A108" s="46" t="s">
        <v>129</v>
      </c>
      <c r="B108" s="88" t="s">
        <v>119</v>
      </c>
      <c r="C108" s="88"/>
      <c r="D108" s="46" t="s">
        <v>27</v>
      </c>
      <c r="E108" s="46">
        <v>26000</v>
      </c>
      <c r="F108" s="47">
        <v>0.1</v>
      </c>
      <c r="G108" s="48">
        <v>0.05</v>
      </c>
      <c r="H108" s="49">
        <f>F108+F108*G108</f>
        <v>0.10500000000000001</v>
      </c>
      <c r="I108" s="47">
        <f t="shared" ref="I108:I119" si="17">F108*E108</f>
        <v>2600</v>
      </c>
      <c r="J108" s="47">
        <f t="shared" ref="J108:J119" si="18">H108*E108</f>
        <v>2730.0000000000005</v>
      </c>
      <c r="K108" s="45" t="s">
        <v>43</v>
      </c>
    </row>
    <row r="109" spans="1:11" ht="67.5" customHeight="1" x14ac:dyDescent="0.25">
      <c r="A109" s="4" t="s">
        <v>130</v>
      </c>
      <c r="B109" s="80" t="s">
        <v>28</v>
      </c>
      <c r="C109" s="80"/>
      <c r="D109" s="4" t="s">
        <v>27</v>
      </c>
      <c r="E109" s="4">
        <v>8000</v>
      </c>
      <c r="F109" s="4">
        <v>0.13</v>
      </c>
      <c r="G109" s="50">
        <v>0.05</v>
      </c>
      <c r="H109" s="9">
        <f t="shared" ref="H109:H119" si="19">F109+F109*G109</f>
        <v>0.13650000000000001</v>
      </c>
      <c r="I109" s="21">
        <f t="shared" si="17"/>
        <v>1040</v>
      </c>
      <c r="J109" s="21">
        <f t="shared" si="18"/>
        <v>1092</v>
      </c>
      <c r="K109" s="10" t="s">
        <v>44</v>
      </c>
    </row>
    <row r="110" spans="1:11" ht="105" customHeight="1" x14ac:dyDescent="0.25">
      <c r="A110" s="69" t="s">
        <v>131</v>
      </c>
      <c r="B110" s="80" t="s">
        <v>29</v>
      </c>
      <c r="C110" s="80"/>
      <c r="D110" s="69" t="s">
        <v>27</v>
      </c>
      <c r="E110" s="69">
        <v>10500</v>
      </c>
      <c r="F110" s="69">
        <v>0.11</v>
      </c>
      <c r="G110" s="50">
        <v>0.05</v>
      </c>
      <c r="H110" s="9">
        <f t="shared" si="19"/>
        <v>0.11550000000000001</v>
      </c>
      <c r="I110" s="21">
        <f t="shared" si="17"/>
        <v>1155</v>
      </c>
      <c r="J110" s="21">
        <f t="shared" si="18"/>
        <v>1212.75</v>
      </c>
      <c r="K110" s="68" t="s">
        <v>45</v>
      </c>
    </row>
    <row r="111" spans="1:11" ht="189" customHeight="1" x14ac:dyDescent="0.25">
      <c r="A111" s="4" t="s">
        <v>140</v>
      </c>
      <c r="B111" s="80" t="s">
        <v>30</v>
      </c>
      <c r="C111" s="80"/>
      <c r="D111" s="4" t="s">
        <v>27</v>
      </c>
      <c r="E111" s="4">
        <v>5500</v>
      </c>
      <c r="F111" s="4">
        <v>0.12</v>
      </c>
      <c r="G111" s="50">
        <v>0.05</v>
      </c>
      <c r="H111" s="9">
        <f t="shared" si="19"/>
        <v>0.126</v>
      </c>
      <c r="I111" s="21">
        <f t="shared" si="17"/>
        <v>660</v>
      </c>
      <c r="J111" s="21">
        <f t="shared" si="18"/>
        <v>693</v>
      </c>
      <c r="K111" s="10" t="s">
        <v>99</v>
      </c>
    </row>
    <row r="112" spans="1:11" ht="68.25" customHeight="1" x14ac:dyDescent="0.25">
      <c r="A112" s="4" t="s">
        <v>139</v>
      </c>
      <c r="B112" s="80" t="s">
        <v>31</v>
      </c>
      <c r="C112" s="80"/>
      <c r="D112" s="4" t="s">
        <v>27</v>
      </c>
      <c r="E112" s="4">
        <v>2000</v>
      </c>
      <c r="F112" s="21">
        <v>0.12</v>
      </c>
      <c r="G112" s="50">
        <v>0.05</v>
      </c>
      <c r="H112" s="9">
        <f t="shared" si="19"/>
        <v>0.126</v>
      </c>
      <c r="I112" s="21">
        <f t="shared" si="17"/>
        <v>240</v>
      </c>
      <c r="J112" s="21">
        <f t="shared" si="18"/>
        <v>252</v>
      </c>
      <c r="K112" s="10" t="s">
        <v>46</v>
      </c>
    </row>
    <row r="113" spans="1:11" ht="117.75" customHeight="1" x14ac:dyDescent="0.25">
      <c r="A113" s="4" t="s">
        <v>138</v>
      </c>
      <c r="B113" s="80" t="s">
        <v>141</v>
      </c>
      <c r="C113" s="80"/>
      <c r="D113" s="4" t="s">
        <v>27</v>
      </c>
      <c r="E113" s="4">
        <v>18000</v>
      </c>
      <c r="F113" s="7">
        <v>0.38</v>
      </c>
      <c r="G113" s="50">
        <v>0.05</v>
      </c>
      <c r="H113" s="9">
        <f t="shared" si="19"/>
        <v>0.39900000000000002</v>
      </c>
      <c r="I113" s="21">
        <f t="shared" si="17"/>
        <v>6840</v>
      </c>
      <c r="J113" s="21">
        <f t="shared" si="18"/>
        <v>7182</v>
      </c>
      <c r="K113" s="30" t="s">
        <v>217</v>
      </c>
    </row>
    <row r="114" spans="1:11" ht="118.5" customHeight="1" x14ac:dyDescent="0.25">
      <c r="A114" s="4" t="s">
        <v>137</v>
      </c>
      <c r="B114" s="80" t="s">
        <v>32</v>
      </c>
      <c r="C114" s="80"/>
      <c r="D114" s="4" t="s">
        <v>27</v>
      </c>
      <c r="E114" s="4">
        <v>300</v>
      </c>
      <c r="F114" s="4">
        <v>0.54</v>
      </c>
      <c r="G114" s="50">
        <v>0.05</v>
      </c>
      <c r="H114" s="9">
        <f t="shared" si="19"/>
        <v>0.56700000000000006</v>
      </c>
      <c r="I114" s="21">
        <f t="shared" si="17"/>
        <v>162</v>
      </c>
      <c r="J114" s="21">
        <f t="shared" si="18"/>
        <v>170.10000000000002</v>
      </c>
      <c r="K114" s="10" t="s">
        <v>47</v>
      </c>
    </row>
    <row r="115" spans="1:11" ht="81.75" customHeight="1" x14ac:dyDescent="0.25">
      <c r="A115" s="69" t="s">
        <v>132</v>
      </c>
      <c r="B115" s="80" t="s">
        <v>33</v>
      </c>
      <c r="C115" s="80"/>
      <c r="D115" s="69" t="s">
        <v>27</v>
      </c>
      <c r="E115" s="69">
        <v>34000</v>
      </c>
      <c r="F115" s="69">
        <v>0.08</v>
      </c>
      <c r="G115" s="50">
        <v>0.05</v>
      </c>
      <c r="H115" s="9">
        <f t="shared" si="19"/>
        <v>8.4000000000000005E-2</v>
      </c>
      <c r="I115" s="21">
        <f t="shared" si="17"/>
        <v>2720</v>
      </c>
      <c r="J115" s="21">
        <f t="shared" si="18"/>
        <v>2856</v>
      </c>
      <c r="K115" s="68" t="s">
        <v>48</v>
      </c>
    </row>
    <row r="116" spans="1:11" ht="76.5" x14ac:dyDescent="0.25">
      <c r="A116" s="4" t="s">
        <v>133</v>
      </c>
      <c r="B116" s="80" t="s">
        <v>34</v>
      </c>
      <c r="C116" s="80"/>
      <c r="D116" s="4" t="s">
        <v>27</v>
      </c>
      <c r="E116" s="4">
        <v>500</v>
      </c>
      <c r="F116" s="21">
        <v>0.1</v>
      </c>
      <c r="G116" s="50">
        <v>0.05</v>
      </c>
      <c r="H116" s="9">
        <f t="shared" si="19"/>
        <v>0.10500000000000001</v>
      </c>
      <c r="I116" s="21">
        <f t="shared" si="17"/>
        <v>50</v>
      </c>
      <c r="J116" s="21">
        <f t="shared" si="18"/>
        <v>52.500000000000007</v>
      </c>
      <c r="K116" s="10" t="s">
        <v>49</v>
      </c>
    </row>
    <row r="117" spans="1:11" ht="40.5" customHeight="1" x14ac:dyDescent="0.25">
      <c r="A117" s="4" t="s">
        <v>134</v>
      </c>
      <c r="B117" s="80" t="s">
        <v>35</v>
      </c>
      <c r="C117" s="80"/>
      <c r="D117" s="4" t="s">
        <v>27</v>
      </c>
      <c r="E117" s="4">
        <v>200</v>
      </c>
      <c r="F117" s="4">
        <v>0.04</v>
      </c>
      <c r="G117" s="50">
        <v>0.05</v>
      </c>
      <c r="H117" s="9">
        <f t="shared" si="19"/>
        <v>4.2000000000000003E-2</v>
      </c>
      <c r="I117" s="21">
        <f t="shared" si="17"/>
        <v>8</v>
      </c>
      <c r="J117" s="21">
        <f t="shared" si="18"/>
        <v>8.4</v>
      </c>
      <c r="K117" s="10" t="s">
        <v>50</v>
      </c>
    </row>
    <row r="118" spans="1:11" ht="96.75" customHeight="1" x14ac:dyDescent="0.25">
      <c r="A118" s="4" t="s">
        <v>135</v>
      </c>
      <c r="B118" s="80" t="s">
        <v>120</v>
      </c>
      <c r="C118" s="80"/>
      <c r="D118" s="4" t="s">
        <v>27</v>
      </c>
      <c r="E118" s="4">
        <v>6000</v>
      </c>
      <c r="F118" s="7">
        <v>0.14000000000000001</v>
      </c>
      <c r="G118" s="50">
        <v>0.05</v>
      </c>
      <c r="H118" s="9">
        <f t="shared" si="19"/>
        <v>0.14700000000000002</v>
      </c>
      <c r="I118" s="21">
        <f t="shared" si="17"/>
        <v>840.00000000000011</v>
      </c>
      <c r="J118" s="21">
        <f t="shared" si="18"/>
        <v>882.00000000000011</v>
      </c>
      <c r="K118" s="29" t="s">
        <v>208</v>
      </c>
    </row>
    <row r="119" spans="1:11" ht="51" customHeight="1" x14ac:dyDescent="0.25">
      <c r="A119" s="4" t="s">
        <v>136</v>
      </c>
      <c r="B119" s="80" t="s">
        <v>36</v>
      </c>
      <c r="C119" s="80"/>
      <c r="D119" s="4" t="s">
        <v>27</v>
      </c>
      <c r="E119" s="4">
        <v>6000</v>
      </c>
      <c r="F119" s="7">
        <v>0.08</v>
      </c>
      <c r="G119" s="50">
        <v>0.05</v>
      </c>
      <c r="H119" s="9">
        <f t="shared" si="19"/>
        <v>8.4000000000000005E-2</v>
      </c>
      <c r="I119" s="21">
        <f t="shared" si="17"/>
        <v>480</v>
      </c>
      <c r="J119" s="21">
        <f t="shared" si="18"/>
        <v>504.00000000000006</v>
      </c>
      <c r="K119" s="29" t="s">
        <v>51</v>
      </c>
    </row>
    <row r="120" spans="1:11" x14ac:dyDescent="0.25">
      <c r="A120" s="76" t="s">
        <v>172</v>
      </c>
      <c r="B120" s="76"/>
      <c r="C120" s="76"/>
      <c r="D120" s="76"/>
      <c r="E120" s="76"/>
      <c r="F120" s="76"/>
      <c r="G120" s="76"/>
      <c r="H120" s="76"/>
      <c r="I120" s="36">
        <f>SUM(I108:I119)</f>
        <v>16795</v>
      </c>
      <c r="J120" s="36" t="s">
        <v>234</v>
      </c>
      <c r="K120" s="36" t="s">
        <v>234</v>
      </c>
    </row>
    <row r="121" spans="1:11" x14ac:dyDescent="0.25">
      <c r="A121" s="76" t="s">
        <v>173</v>
      </c>
      <c r="B121" s="76"/>
      <c r="C121" s="76"/>
      <c r="D121" s="76"/>
      <c r="E121" s="76"/>
      <c r="F121" s="76"/>
      <c r="G121" s="76"/>
      <c r="H121" s="76"/>
      <c r="I121" s="76"/>
      <c r="J121" s="70">
        <f>SUM(J108:J120)</f>
        <v>17634.75</v>
      </c>
      <c r="K121" s="36" t="s">
        <v>234</v>
      </c>
    </row>
    <row r="124" spans="1:11" ht="27.75" customHeight="1" x14ac:dyDescent="0.25">
      <c r="A124" s="89" t="s">
        <v>237</v>
      </c>
      <c r="B124" s="90"/>
      <c r="C124" s="90"/>
      <c r="D124" s="90"/>
      <c r="E124" s="90"/>
      <c r="F124" s="90"/>
      <c r="G124" s="90"/>
      <c r="H124" s="90"/>
      <c r="I124" s="90"/>
      <c r="J124" s="90"/>
      <c r="K124" s="91"/>
    </row>
    <row r="125" spans="1:11" ht="51" x14ac:dyDescent="0.25">
      <c r="A125" s="51" t="s">
        <v>37</v>
      </c>
      <c r="B125" s="51" t="s">
        <v>1</v>
      </c>
      <c r="C125" s="51" t="s">
        <v>238</v>
      </c>
      <c r="D125" s="51" t="s">
        <v>239</v>
      </c>
      <c r="E125" s="51" t="s">
        <v>240</v>
      </c>
      <c r="F125" s="51" t="s">
        <v>17</v>
      </c>
      <c r="G125" s="51" t="s">
        <v>241</v>
      </c>
      <c r="H125" s="51" t="s">
        <v>42</v>
      </c>
      <c r="I125" s="51" t="s">
        <v>18</v>
      </c>
      <c r="J125" s="51" t="s">
        <v>19</v>
      </c>
      <c r="K125" s="51" t="s">
        <v>20</v>
      </c>
    </row>
    <row r="126" spans="1:11" ht="30" customHeight="1" x14ac:dyDescent="0.25">
      <c r="A126" s="52" t="s">
        <v>242</v>
      </c>
      <c r="B126" s="42" t="s">
        <v>243</v>
      </c>
      <c r="C126" s="42"/>
      <c r="D126" s="52" t="s">
        <v>244</v>
      </c>
      <c r="E126" s="52">
        <v>14</v>
      </c>
      <c r="F126" s="53">
        <v>2.8</v>
      </c>
      <c r="G126" s="54">
        <v>0.05</v>
      </c>
      <c r="H126" s="52">
        <v>2.94</v>
      </c>
      <c r="I126" s="55">
        <v>39.199999999999996</v>
      </c>
      <c r="J126" s="55">
        <v>41.16</v>
      </c>
      <c r="K126" s="56" t="s">
        <v>245</v>
      </c>
    </row>
    <row r="127" spans="1:11" ht="28.5" customHeight="1" x14ac:dyDescent="0.25">
      <c r="A127" s="52" t="s">
        <v>246</v>
      </c>
      <c r="B127" s="42" t="s">
        <v>247</v>
      </c>
      <c r="C127" s="42"/>
      <c r="D127" s="52" t="s">
        <v>244</v>
      </c>
      <c r="E127" s="52">
        <v>14</v>
      </c>
      <c r="F127" s="53">
        <v>2.8</v>
      </c>
      <c r="G127" s="54">
        <v>0.05</v>
      </c>
      <c r="H127" s="52">
        <v>2.94</v>
      </c>
      <c r="I127" s="55">
        <v>39.199999999999996</v>
      </c>
      <c r="J127" s="55">
        <v>41.16</v>
      </c>
      <c r="K127" s="56" t="s">
        <v>248</v>
      </c>
    </row>
    <row r="128" spans="1:11" ht="25.5" x14ac:dyDescent="0.25">
      <c r="A128" s="52" t="s">
        <v>249</v>
      </c>
      <c r="B128" s="42" t="s">
        <v>250</v>
      </c>
      <c r="C128" s="42"/>
      <c r="D128" s="52" t="s">
        <v>244</v>
      </c>
      <c r="E128" s="52">
        <v>14</v>
      </c>
      <c r="F128" s="53">
        <v>3</v>
      </c>
      <c r="G128" s="54">
        <v>0.05</v>
      </c>
      <c r="H128" s="52">
        <v>3.15</v>
      </c>
      <c r="I128" s="55">
        <v>42</v>
      </c>
      <c r="J128" s="55">
        <v>44.1</v>
      </c>
      <c r="K128" s="56" t="s">
        <v>251</v>
      </c>
    </row>
    <row r="129" spans="1:11" ht="25.5" x14ac:dyDescent="0.25">
      <c r="A129" s="52" t="s">
        <v>252</v>
      </c>
      <c r="B129" s="42" t="s">
        <v>253</v>
      </c>
      <c r="C129" s="42"/>
      <c r="D129" s="52" t="s">
        <v>244</v>
      </c>
      <c r="E129" s="52">
        <v>12</v>
      </c>
      <c r="F129" s="53">
        <v>5.4</v>
      </c>
      <c r="G129" s="54">
        <v>0.05</v>
      </c>
      <c r="H129" s="52">
        <v>5.67</v>
      </c>
      <c r="I129" s="55">
        <v>64.800000000000011</v>
      </c>
      <c r="J129" s="55">
        <v>68.039999999999992</v>
      </c>
      <c r="K129" s="56" t="s">
        <v>254</v>
      </c>
    </row>
    <row r="130" spans="1:11" ht="39.75" customHeight="1" x14ac:dyDescent="0.25">
      <c r="A130" s="57" t="s">
        <v>255</v>
      </c>
      <c r="B130" s="42" t="s">
        <v>256</v>
      </c>
      <c r="C130" s="42"/>
      <c r="D130" s="52" t="s">
        <v>244</v>
      </c>
      <c r="E130" s="52">
        <v>2</v>
      </c>
      <c r="F130" s="53">
        <v>5.6</v>
      </c>
      <c r="G130" s="54">
        <v>0.05</v>
      </c>
      <c r="H130" s="52">
        <v>5.88</v>
      </c>
      <c r="I130" s="55">
        <v>11.2</v>
      </c>
      <c r="J130" s="55">
        <v>11.76</v>
      </c>
      <c r="K130" s="56" t="s">
        <v>257</v>
      </c>
    </row>
    <row r="131" spans="1:11" ht="38.25" x14ac:dyDescent="0.25">
      <c r="A131" s="57" t="s">
        <v>258</v>
      </c>
      <c r="B131" s="42" t="s">
        <v>259</v>
      </c>
      <c r="C131" s="42"/>
      <c r="D131" s="52" t="s">
        <v>244</v>
      </c>
      <c r="E131" s="52">
        <v>2</v>
      </c>
      <c r="F131" s="53">
        <v>5.6</v>
      </c>
      <c r="G131" s="54">
        <v>0.05</v>
      </c>
      <c r="H131" s="52">
        <v>5.88</v>
      </c>
      <c r="I131" s="55">
        <v>11.2</v>
      </c>
      <c r="J131" s="55">
        <v>11.76</v>
      </c>
      <c r="K131" s="56" t="s">
        <v>260</v>
      </c>
    </row>
    <row r="132" spans="1:11" ht="38.25" x14ac:dyDescent="0.25">
      <c r="A132" s="57" t="s">
        <v>261</v>
      </c>
      <c r="B132" s="42" t="s">
        <v>262</v>
      </c>
      <c r="C132" s="42"/>
      <c r="D132" s="52" t="s">
        <v>263</v>
      </c>
      <c r="E132" s="52">
        <v>24</v>
      </c>
      <c r="F132" s="53">
        <v>27</v>
      </c>
      <c r="G132" s="54" t="s">
        <v>264</v>
      </c>
      <c r="H132" s="55">
        <v>27</v>
      </c>
      <c r="I132" s="55">
        <v>648</v>
      </c>
      <c r="J132" s="55">
        <v>648</v>
      </c>
      <c r="K132" s="56" t="s">
        <v>265</v>
      </c>
    </row>
    <row r="133" spans="1:11" ht="56.25" x14ac:dyDescent="0.25">
      <c r="A133" s="57" t="s">
        <v>266</v>
      </c>
      <c r="B133" s="42" t="s">
        <v>267</v>
      </c>
      <c r="C133" s="58" t="s">
        <v>268</v>
      </c>
      <c r="D133" s="52" t="s">
        <v>21</v>
      </c>
      <c r="E133" s="52">
        <v>10</v>
      </c>
      <c r="F133" s="53">
        <v>1</v>
      </c>
      <c r="G133" s="54">
        <v>0.05</v>
      </c>
      <c r="H133" s="52">
        <v>1.05</v>
      </c>
      <c r="I133" s="55">
        <v>10</v>
      </c>
      <c r="J133" s="55">
        <v>10.5</v>
      </c>
      <c r="K133" s="56" t="s">
        <v>269</v>
      </c>
    </row>
    <row r="134" spans="1:11" x14ac:dyDescent="0.25">
      <c r="A134" s="42"/>
      <c r="B134" s="72" t="s">
        <v>172</v>
      </c>
      <c r="C134" s="72"/>
      <c r="D134" s="72"/>
      <c r="E134" s="72"/>
      <c r="F134" s="72"/>
      <c r="G134" s="72"/>
      <c r="H134" s="72"/>
      <c r="I134" s="59">
        <v>865.59999999999991</v>
      </c>
      <c r="J134" s="52" t="s">
        <v>270</v>
      </c>
      <c r="K134" s="52" t="s">
        <v>270</v>
      </c>
    </row>
    <row r="135" spans="1:11" x14ac:dyDescent="0.25">
      <c r="A135" s="42"/>
      <c r="B135" s="72" t="s">
        <v>173</v>
      </c>
      <c r="C135" s="72"/>
      <c r="D135" s="72"/>
      <c r="E135" s="72"/>
      <c r="F135" s="72"/>
      <c r="G135" s="72"/>
      <c r="H135" s="72"/>
      <c r="I135" s="72"/>
      <c r="J135" s="59">
        <f>SUM(J126:J133)</f>
        <v>876.48</v>
      </c>
      <c r="K135" s="52" t="s">
        <v>270</v>
      </c>
    </row>
    <row r="138" spans="1:11" ht="25.5" customHeight="1" x14ac:dyDescent="0.25">
      <c r="A138" s="92" t="s">
        <v>174</v>
      </c>
      <c r="B138" s="92"/>
      <c r="C138" s="92"/>
      <c r="D138" s="92"/>
      <c r="E138" s="92"/>
      <c r="F138" s="92"/>
      <c r="G138" s="92"/>
      <c r="H138" s="92"/>
      <c r="I138" s="92"/>
      <c r="J138" s="92"/>
      <c r="K138" s="92"/>
    </row>
    <row r="139" spans="1:11" ht="59.25" customHeight="1" x14ac:dyDescent="0.25">
      <c r="A139" s="60" t="s">
        <v>37</v>
      </c>
      <c r="B139" s="60" t="s">
        <v>1</v>
      </c>
      <c r="C139" s="60" t="s">
        <v>238</v>
      </c>
      <c r="D139" s="60" t="s">
        <v>271</v>
      </c>
      <c r="E139" s="60" t="s">
        <v>240</v>
      </c>
      <c r="F139" s="60" t="s">
        <v>17</v>
      </c>
      <c r="G139" s="60" t="s">
        <v>39</v>
      </c>
      <c r="H139" s="51" t="s">
        <v>272</v>
      </c>
      <c r="I139" s="60" t="s">
        <v>18</v>
      </c>
      <c r="J139" s="60" t="s">
        <v>19</v>
      </c>
      <c r="K139" s="60" t="s">
        <v>20</v>
      </c>
    </row>
    <row r="140" spans="1:11" ht="95.25" customHeight="1" x14ac:dyDescent="0.25">
      <c r="A140" s="61" t="s">
        <v>175</v>
      </c>
      <c r="B140" s="63" t="s">
        <v>176</v>
      </c>
      <c r="C140" s="62" t="s">
        <v>22</v>
      </c>
      <c r="D140" s="61" t="s">
        <v>23</v>
      </c>
      <c r="E140" s="61">
        <v>1800</v>
      </c>
      <c r="F140" s="64">
        <v>0.36</v>
      </c>
      <c r="G140" s="65">
        <v>0.05</v>
      </c>
      <c r="H140" s="66">
        <f>F140+F140*G140</f>
        <v>0.378</v>
      </c>
      <c r="I140" s="71">
        <f>F140*E140</f>
        <v>648</v>
      </c>
      <c r="J140" s="71">
        <f>H140*E140</f>
        <v>680.4</v>
      </c>
      <c r="K140" s="67" t="s">
        <v>52</v>
      </c>
    </row>
    <row r="141" spans="1:11" x14ac:dyDescent="0.25">
      <c r="A141" s="42"/>
      <c r="B141" s="72" t="s">
        <v>172</v>
      </c>
      <c r="C141" s="72"/>
      <c r="D141" s="72"/>
      <c r="E141" s="72"/>
      <c r="F141" s="72"/>
      <c r="G141" s="72"/>
      <c r="H141" s="72"/>
      <c r="I141" s="59">
        <f>I140</f>
        <v>648</v>
      </c>
      <c r="J141" s="52" t="s">
        <v>270</v>
      </c>
      <c r="K141" s="52" t="s">
        <v>270</v>
      </c>
    </row>
    <row r="142" spans="1:11" x14ac:dyDescent="0.25">
      <c r="A142" s="42"/>
      <c r="B142" s="72" t="s">
        <v>173</v>
      </c>
      <c r="C142" s="72"/>
      <c r="D142" s="72"/>
      <c r="E142" s="72"/>
      <c r="F142" s="72"/>
      <c r="G142" s="72"/>
      <c r="H142" s="72"/>
      <c r="I142" s="72"/>
      <c r="J142" s="59">
        <f>J140</f>
        <v>680.4</v>
      </c>
      <c r="K142" s="52" t="s">
        <v>270</v>
      </c>
    </row>
  </sheetData>
  <mergeCells count="74">
    <mergeCell ref="B135:I135"/>
    <mergeCell ref="B134:H134"/>
    <mergeCell ref="A124:K124"/>
    <mergeCell ref="A138:K138"/>
    <mergeCell ref="B114:C114"/>
    <mergeCell ref="B115:C115"/>
    <mergeCell ref="B116:C116"/>
    <mergeCell ref="B118:C118"/>
    <mergeCell ref="B119:C119"/>
    <mergeCell ref="B109:C109"/>
    <mergeCell ref="B110:C110"/>
    <mergeCell ref="B111:C111"/>
    <mergeCell ref="B112:C112"/>
    <mergeCell ref="B113:C113"/>
    <mergeCell ref="A96:K96"/>
    <mergeCell ref="A106:A107"/>
    <mergeCell ref="B107:K107"/>
    <mergeCell ref="A120:H120"/>
    <mergeCell ref="A121:I121"/>
    <mergeCell ref="D106:E106"/>
    <mergeCell ref="A97:K97"/>
    <mergeCell ref="A98:K98"/>
    <mergeCell ref="A99:K99"/>
    <mergeCell ref="A100:K100"/>
    <mergeCell ref="A102:K102"/>
    <mergeCell ref="B117:C117"/>
    <mergeCell ref="A104:K104"/>
    <mergeCell ref="B105:C105"/>
    <mergeCell ref="B106:C106"/>
    <mergeCell ref="B108:C108"/>
    <mergeCell ref="A95:K95"/>
    <mergeCell ref="A68:K68"/>
    <mergeCell ref="A69:K69"/>
    <mergeCell ref="A70:K70"/>
    <mergeCell ref="A72:K72"/>
    <mergeCell ref="A75:K75"/>
    <mergeCell ref="C77:C82"/>
    <mergeCell ref="C83:C91"/>
    <mergeCell ref="A92:H92"/>
    <mergeCell ref="A93:I93"/>
    <mergeCell ref="A66:K66"/>
    <mergeCell ref="A74:K74"/>
    <mergeCell ref="A57:K57"/>
    <mergeCell ref="C60:C62"/>
    <mergeCell ref="A63:H63"/>
    <mergeCell ref="A64:I64"/>
    <mergeCell ref="A65:K65"/>
    <mergeCell ref="A67:K67"/>
    <mergeCell ref="A50:K50"/>
    <mergeCell ref="A51:K51"/>
    <mergeCell ref="A52:K52"/>
    <mergeCell ref="A53:K53"/>
    <mergeCell ref="A54:K54"/>
    <mergeCell ref="C39:C44"/>
    <mergeCell ref="A45:H45"/>
    <mergeCell ref="A46:I46"/>
    <mergeCell ref="A48:K48"/>
    <mergeCell ref="A49:K49"/>
    <mergeCell ref="B141:H141"/>
    <mergeCell ref="B142:I142"/>
    <mergeCell ref="A35:K35"/>
    <mergeCell ref="A1:K1"/>
    <mergeCell ref="A2:K2"/>
    <mergeCell ref="C5:C13"/>
    <mergeCell ref="A24:H24"/>
    <mergeCell ref="A25:I25"/>
    <mergeCell ref="A27:K27"/>
    <mergeCell ref="A28:K28"/>
    <mergeCell ref="A29:K29"/>
    <mergeCell ref="A30:K30"/>
    <mergeCell ref="A31:K31"/>
    <mergeCell ref="A33:K33"/>
    <mergeCell ref="A56:K56"/>
    <mergeCell ref="A36:K3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2018-06-26T12:18:55Z</dcterms:modified>
</cp:coreProperties>
</file>