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827"/>
  <workbookPr defaultThemeVersion="124226"/>
  <mc:AlternateContent xmlns:mc="http://schemas.openxmlformats.org/markup-compatibility/2006">
    <mc:Choice Requires="x15">
      <x15ac:absPath xmlns:x15ac="http://schemas.microsoft.com/office/spreadsheetml/2010/11/ac" url="\\Jurbarkas\e\07 Rinkodara\02 Darbinis\02 Andrius Vaznys\Konkursai\2017\Energetikos\VAC 3510 kV Maišiagalos TP, 35 kV ASĮ rek.,įr. TDP\5. Pasiūlymas\02 Galutinis\"/>
    </mc:Choice>
  </mc:AlternateContent>
  <bookViews>
    <workbookView xWindow="0" yWindow="0" windowWidth="20496" windowHeight="8340"/>
  </bookViews>
  <sheets>
    <sheet name="SDKŽ" sheetId="1" r:id="rId1"/>
  </sheets>
  <externalReferences>
    <externalReference r:id="rId2"/>
  </externalReferences>
  <calcPr calcId="162913"/>
</workbook>
</file>

<file path=xl/calcChain.xml><?xml version="1.0" encoding="utf-8"?>
<calcChain xmlns="http://schemas.openxmlformats.org/spreadsheetml/2006/main">
  <c r="E25" i="1" l="1"/>
  <c r="H25" i="1"/>
  <c r="G25" i="1"/>
  <c r="B5" i="1" l="1"/>
  <c r="G31" i="1" l="1"/>
  <c r="G30" i="1"/>
  <c r="G29" i="1"/>
  <c r="G26" i="1"/>
  <c r="G24" i="1"/>
  <c r="G22" i="1"/>
  <c r="G21" i="1"/>
  <c r="G20" i="1"/>
  <c r="G19" i="1"/>
  <c r="G17" i="1"/>
  <c r="G16" i="1"/>
  <c r="G15" i="1"/>
  <c r="G14" i="1"/>
  <c r="G13" i="1"/>
  <c r="G11" i="1"/>
  <c r="G10" i="1"/>
  <c r="G9" i="1"/>
  <c r="G8" i="1"/>
  <c r="G7" i="1"/>
  <c r="G5" i="1"/>
  <c r="E22" i="1" l="1"/>
  <c r="H22" i="1" s="1"/>
  <c r="E31" i="1" l="1"/>
  <c r="H31" i="1" s="1"/>
  <c r="E26" i="1" l="1"/>
  <c r="H26" i="1" s="1"/>
  <c r="E7" i="1" l="1"/>
  <c r="H7" i="1" s="1"/>
  <c r="E30" i="1" l="1"/>
  <c r="H30" i="1" s="1"/>
  <c r="E29" i="1"/>
  <c r="H29" i="1" s="1"/>
  <c r="E14" i="1"/>
  <c r="H14" i="1" s="1"/>
  <c r="E11" i="1"/>
  <c r="H11" i="1" s="1"/>
  <c r="E24" i="1"/>
  <c r="H24" i="1" s="1"/>
  <c r="E21" i="1"/>
  <c r="H21" i="1" s="1"/>
  <c r="E20" i="1"/>
  <c r="H20" i="1" s="1"/>
  <c r="E19" i="1"/>
  <c r="H19" i="1" s="1"/>
  <c r="E17" i="1"/>
  <c r="H17" i="1" s="1"/>
  <c r="E16" i="1"/>
  <c r="H16" i="1" s="1"/>
  <c r="E15" i="1"/>
  <c r="H15" i="1" s="1"/>
  <c r="E13" i="1"/>
  <c r="H13" i="1" s="1"/>
  <c r="E8" i="1"/>
  <c r="H8" i="1" s="1"/>
  <c r="E9" i="1"/>
  <c r="H9" i="1" s="1"/>
  <c r="E10" i="1"/>
  <c r="H10" i="1" s="1"/>
  <c r="E5" i="1"/>
  <c r="H5" i="1" s="1"/>
  <c r="H32" i="1" l="1"/>
  <c r="H33" i="1" s="1"/>
  <c r="G32" i="1" l="1"/>
  <c r="H34" i="1"/>
  <c r="G33" i="1" l="1"/>
  <c r="G34" i="1" s="1"/>
</calcChain>
</file>

<file path=xl/sharedStrings.xml><?xml version="1.0" encoding="utf-8"?>
<sst xmlns="http://schemas.openxmlformats.org/spreadsheetml/2006/main" count="93" uniqueCount="67">
  <si>
    <t>Eil. Nr.</t>
  </si>
  <si>
    <t>Darbų pavadinimas</t>
  </si>
  <si>
    <t>Mato vnt.</t>
  </si>
  <si>
    <t>I.</t>
  </si>
  <si>
    <t>1.</t>
  </si>
  <si>
    <t>kompl.</t>
  </si>
  <si>
    <t>2.</t>
  </si>
  <si>
    <t>3.</t>
  </si>
  <si>
    <t>4.</t>
  </si>
  <si>
    <t>5.</t>
  </si>
  <si>
    <t>7.</t>
  </si>
  <si>
    <t>vnt.</t>
  </si>
  <si>
    <t>II.</t>
  </si>
  <si>
    <t>V.</t>
  </si>
  <si>
    <t>PVM, 21%</t>
  </si>
  <si>
    <t>Sustambintų darbų kiekių žiniaraštis</t>
  </si>
  <si>
    <t>PASTATAI</t>
  </si>
  <si>
    <t>STATINIAI</t>
  </si>
  <si>
    <t>km</t>
  </si>
  <si>
    <t>ELEKTROS ĮRENGINIAI</t>
  </si>
  <si>
    <t>KOMPIUTERINĖ TECHNIKA IR KOMUNIKACIJOS PRIEMONĖS</t>
  </si>
  <si>
    <t>III.</t>
  </si>
  <si>
    <t>11.</t>
  </si>
  <si>
    <t>12.</t>
  </si>
  <si>
    <t>13.</t>
  </si>
  <si>
    <t>1.1.</t>
  </si>
  <si>
    <t>1.2.</t>
  </si>
  <si>
    <t>VII.</t>
  </si>
  <si>
    <t>ATSKIRŲ ĮRENGINIŲ MONTAVIMAS</t>
  </si>
  <si>
    <t>KABELIŲ LINIJŲ STATYBA</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</si>
  <si>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</si>
  <si>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</si>
  <si>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</si>
  <si>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</si>
  <si>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</si>
  <si>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Kabelių kanalų, pamatų po įrenginiais statyba,  visi tam reikalingi darbai ir medžiagos</t>
  </si>
  <si>
    <t>Kelių, aikštelių statyba, teritorijų gerbūvio sutvarkymas, visi tam reikalingi darbai ir medžiagos</t>
  </si>
  <si>
    <t>Apšvietimo ir žaibosaugos bokštų statyba, visi tam reikalingi darbai ir medžiagos</t>
  </si>
  <si>
    <t>Alyvos surinkimo įrenginių, rezervuarų statyba, visi tam reikalingi darbai ir medžiagos</t>
  </si>
  <si>
    <t>35 kV vidaus skirstyklų elektros įrenginių sumontavimas, suderinimas, bandymai  bei visi kiti reikalingi darbai ir medžiagos  (su visais pastotės viduje tarp įrenginių esančiais 35 kV kabeliais, RAA ir valdymo įranga, įskaitant personalo instruktavimo paslaugą)</t>
  </si>
  <si>
    <t>35 kV KL trasos parengimas, linijos tiesimas, įžeminimo įrenginių sumontavimas, prijungimas, trasos gerbūvio sutvarkymas bei kiti reikalingi darbai ir medžiagos pagal projektinius sprendinius (išskirti linijas pagal operatyvinius pavadinimus)</t>
  </si>
  <si>
    <t>Teritorijos apsaugos statinių sumontavimas, visi tam reikalingi darbai ir medžiagos (aptvarai, tvoros, vartai)</t>
  </si>
  <si>
    <t>Projektinis kiekis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</si>
  <si>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</si>
  <si>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</si>
  <si>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</si>
  <si>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</si>
  <si>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</si>
  <si>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</si>
  <si>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(projektiniam kiekiui) apskaičiuojama Mato vnt. EUR be PVM padauginus iš Projektinio kiekio. Iš viso kaina EUR be PVM (maksimaliam kiekiui) apskaičiuojama Mato vnt. EUR be PVM padauginus iš Maksimalaus kiekio.</t>
  </si>
  <si>
    <t>Įėjimo kontrolės sistemos įrengimas suderinimas ir prijungimas projekte numatytoje vietoje  (signalizacijos sistema)</t>
  </si>
  <si>
    <t>35/10 KV MAIŠIAGALOS TRANSFORMATORIŲ PASTOTĖS REKONSTRAVIMAS</t>
  </si>
  <si>
    <t>35 kV  galios transformatoriaus prijungimas projekte numatytoje vietoje, įskaitant visas reikiamas medžiagas</t>
  </si>
  <si>
    <t>Galios transformatorių RAA ir valdymo mikroprocesorinių įrenginių sumontavimas suderinimas  (įskaitant personalo instruktavimo paslaugą)</t>
  </si>
  <si>
    <t xml:space="preserve">Prožektorius teritorijos apšvietimui </t>
  </si>
  <si>
    <t>Ventiliacijos bei šildymo sistemos įrengimas, suderinimas</t>
  </si>
  <si>
    <t xml:space="preserve">Ryšio įranga, jos sumontavimas, prijungimas, derinimas bei kiti reikalingi darbai ir medžiagos. </t>
  </si>
  <si>
    <t>Dispečerinio valdymo įrenginiai (TSPĮ, įskaitant komunikacijos prievadų stebėjimo įrenginį), jų sumontavimas, prijungimas, konfigūravimas-derinimas bei kiti reikalingi darbai ir medžiagos (įskaitant personalo instruktavimo paslaugą))</t>
  </si>
  <si>
    <t>Karkasinio modulinio 35 kV USĮ pastato gaisro signalizacijos įrenginiai, jų sumontavimas, derinimas, bandymai</t>
  </si>
  <si>
    <t xml:space="preserve">Kabelių linija 35 kV Maišiagala- Paberžė </t>
  </si>
  <si>
    <t xml:space="preserve">Kabelių linija 35 kV Airėnai-Maišiagala </t>
  </si>
  <si>
    <t>IV.</t>
  </si>
  <si>
    <t>VI.</t>
  </si>
  <si>
    <t>TECHNINIS DARBO PROJEKTAS</t>
  </si>
  <si>
    <t>Automatizuotos elektros energijos apskaitos sistemos (AEEAS) montavimas, prijungimas, derinimas  (įskaitant įrenginius, medžiagas ir visus kitus reikalingus darbus)</t>
  </si>
  <si>
    <t>Vietoje  esamos gelžbetoninės atramos OL 35 kV Maišiagala- Paberžė Nr. 1 sumontuoti naują metalinę atramą su naujais pamatais, su metalo konstrukcijomis kabelių ir viršįtampių ribotuvų tvirtinimui, (įskaitant įrenginius, medžiagas ir visus kitus reikalingus darbus)</t>
  </si>
  <si>
    <t xml:space="preserve"> 35 kV OL Airėnai-Maišiagala atramos Nr. 53 pamatų bei metalo konstrukcijų remontas bei dažymas,    (įskaitant įrenginius, medžiagas ir visus kitus reikalingus darbus)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</si>
</sst>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6"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7">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95">
    <xf numFmtId="0" fontId="0" fillId="0" borderId="0" xfId="0"/>
    <xf numFmtId="0" fontId="7"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xf>
    <xf numFmtId="0" fontId="7" fillId="2" borderId="1" xfId="0" applyFont="1" applyFill="1" applyBorder="1" applyAlignment="1" applyProtection="1">
      <alignment vertical="center" wrapText="1"/>
    </xf>
    <xf numFmtId="0" fontId="0" fillId="0" borderId="0" xfId="0" applyProtection="1"/>
    <xf numFmtId="0" fontId="0" fillId="0" borderId="0" xfId="0" applyAlignment="1" applyProtection="1">
      <alignment horizontal="center" vertical="center"/>
    </xf>
    <xf numFmtId="2" fontId="7" fillId="4" borderId="1" xfId="0" applyNumberFormat="1" applyFont="1" applyFill="1" applyBorder="1" applyAlignment="1" applyProtection="1">
      <alignment horizontal="center" vertical="center"/>
    </xf>
    <xf numFmtId="2" fontId="7" fillId="6"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2" fillId="2" borderId="1" xfId="0" applyFont="1" applyFill="1" applyBorder="1" applyAlignment="1" applyProtection="1">
      <alignment horizontal="center" vertical="center"/>
    </xf>
    <xf numFmtId="0" fontId="0" fillId="0" borderId="0" xfId="0" applyFill="1" applyProtection="1"/>
    <xf numFmtId="0" fontId="13" fillId="0" borderId="0" xfId="0" applyFont="1" applyBorder="1" applyAlignment="1" applyProtection="1">
      <alignment wrapText="1"/>
    </xf>
    <xf numFmtId="0" fontId="11" fillId="2" borderId="1" xfId="0" applyFont="1" applyFill="1" applyBorder="1" applyAlignment="1" applyProtection="1">
      <alignment horizontal="center" vertical="center" wrapText="1"/>
    </xf>
    <xf numFmtId="0" fontId="7" fillId="5"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0" fillId="0" borderId="0" xfId="0" applyAlignment="1" applyProtection="1">
      <alignment wrapText="1"/>
    </xf>
    <xf numFmtId="0" fontId="11" fillId="2" borderId="3" xfId="0" applyFont="1" applyFill="1" applyBorder="1" applyAlignment="1" applyProtection="1">
      <alignment horizontal="center" vertical="center"/>
    </xf>
    <xf numFmtId="0" fontId="7" fillId="5" borderId="1" xfId="0" applyFont="1" applyFill="1" applyBorder="1" applyAlignment="1" applyProtection="1">
      <alignment vertical="center" wrapText="1"/>
    </xf>
    <xf numFmtId="164" fontId="7" fillId="5" borderId="1" xfId="0" applyNumberFormat="1" applyFont="1" applyFill="1" applyBorder="1" applyAlignment="1" applyProtection="1">
      <alignment horizontal="center" vertical="center" wrapText="1"/>
    </xf>
    <xf numFmtId="164" fontId="7" fillId="4" borderId="1" xfId="0" applyNumberFormat="1"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7" fillId="2" borderId="7" xfId="0" applyFont="1" applyFill="1" applyBorder="1" applyAlignment="1" applyProtection="1">
      <alignment horizontal="left" vertical="center" wrapText="1"/>
    </xf>
    <xf numFmtId="0" fontId="5" fillId="0" borderId="0" xfId="0" applyFont="1" applyFill="1" applyBorder="1" applyAlignment="1" applyProtection="1">
      <alignment vertical="center" wrapText="1"/>
    </xf>
    <xf numFmtId="0" fontId="5" fillId="0" borderId="0" xfId="0" applyFont="1" applyProtection="1"/>
    <xf numFmtId="0" fontId="13" fillId="0" borderId="0" xfId="0" applyFont="1" applyAlignment="1" applyProtection="1">
      <alignment wrapText="1"/>
    </xf>
    <xf numFmtId="0" fontId="13" fillId="0" borderId="0" xfId="0" applyFont="1" applyAlignment="1" applyProtection="1"/>
    <xf numFmtId="0" fontId="5" fillId="0" borderId="0" xfId="0" applyFont="1" applyFill="1" applyBorder="1" applyAlignment="1" applyProtection="1"/>
    <xf numFmtId="0" fontId="12" fillId="2" borderId="3" xfId="0" applyFont="1" applyFill="1" applyBorder="1" applyAlignment="1" applyProtection="1">
      <alignment horizontal="center" vertical="center"/>
    </xf>
    <xf numFmtId="0" fontId="11" fillId="2" borderId="6" xfId="0" applyFont="1" applyFill="1" applyBorder="1" applyAlignment="1" applyProtection="1">
      <alignment horizontal="center" vertical="center"/>
    </xf>
    <xf numFmtId="0" fontId="7" fillId="2" borderId="6"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xf>
    <xf numFmtId="0" fontId="13" fillId="0" borderId="0" xfId="0" applyFont="1" applyBorder="1" applyAlignment="1" applyProtection="1"/>
    <xf numFmtId="0" fontId="4" fillId="2" borderId="1" xfId="0" applyFont="1" applyFill="1" applyBorder="1" applyAlignment="1" applyProtection="1">
      <alignment horizontal="center" vertical="center"/>
    </xf>
    <xf numFmtId="0" fontId="5" fillId="0" borderId="0" xfId="0" applyFont="1" applyBorder="1" applyAlignment="1" applyProtection="1"/>
    <xf numFmtId="0" fontId="0" fillId="0" borderId="0" xfId="0" applyBorder="1" applyProtection="1"/>
    <xf numFmtId="0" fontId="7" fillId="2" borderId="3" xfId="0" applyFont="1" applyFill="1" applyBorder="1" applyAlignment="1" applyProtection="1">
      <alignment vertical="center" wrapText="1"/>
    </xf>
    <xf numFmtId="0" fontId="7" fillId="5" borderId="1" xfId="0" applyFont="1" applyFill="1" applyBorder="1" applyAlignment="1" applyProtection="1">
      <alignment horizontal="center" vertical="center"/>
    </xf>
    <xf numFmtId="0" fontId="4" fillId="2" borderId="3" xfId="0" applyFont="1" applyFill="1" applyBorder="1" applyAlignment="1" applyProtection="1">
      <alignment horizontal="left" vertical="center" wrapText="1"/>
    </xf>
    <xf numFmtId="1" fontId="7" fillId="4" borderId="1" xfId="0" applyNumberFormat="1" applyFont="1" applyFill="1" applyBorder="1" applyAlignment="1" applyProtection="1">
      <alignment horizontal="center" vertical="center" wrapText="1"/>
    </xf>
    <xf numFmtId="0" fontId="7" fillId="0" borderId="8"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8" fillId="2" borderId="1"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9" fillId="0" borderId="0" xfId="0" applyFont="1" applyAlignment="1" applyProtection="1">
      <alignment horizontal="center" vertical="center"/>
    </xf>
    <xf numFmtId="0" fontId="3" fillId="0" borderId="0" xfId="0" applyFont="1" applyFill="1" applyAlignment="1" applyProtection="1">
      <alignment wrapText="1"/>
    </xf>
    <xf numFmtId="0" fontId="9" fillId="0" borderId="0" xfId="0" applyFont="1" applyAlignment="1" applyProtection="1">
      <alignment wrapText="1"/>
    </xf>
    <xf numFmtId="0" fontId="10"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7" fillId="2" borderId="7" xfId="0" applyFont="1" applyFill="1" applyBorder="1" applyAlignment="1">
      <alignment horizontal="left" vertical="center" wrapText="1"/>
    </xf>
    <xf numFmtId="0" fontId="12" fillId="2" borderId="3"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3" fillId="0" borderId="0" xfId="0" applyFont="1" applyAlignment="1" applyProtection="1">
      <alignment horizontal="center" wrapText="1"/>
    </xf>
    <xf numFmtId="0" fontId="13"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4" fillId="2" borderId="3"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4" fillId="3" borderId="3" xfId="0" applyFont="1" applyFill="1" applyBorder="1" applyAlignment="1" applyProtection="1">
      <alignment horizontal="center" vertical="center" wrapText="1"/>
    </xf>
    <xf numFmtId="0" fontId="14" fillId="3" borderId="5" xfId="0" applyFont="1" applyFill="1" applyBorder="1" applyAlignment="1" applyProtection="1">
      <alignment horizontal="center" vertical="center" wrapText="1"/>
    </xf>
    <xf numFmtId="0" fontId="14" fillId="3" borderId="2" xfId="0" applyFont="1" applyFill="1" applyBorder="1" applyAlignment="1" applyProtection="1">
      <alignment horizontal="center" vertical="center" wrapText="1"/>
    </xf>
    <xf numFmtId="0" fontId="12" fillId="2" borderId="3" xfId="0" applyFont="1" applyFill="1" applyBorder="1" applyAlignment="1" applyProtection="1">
      <alignment horizontal="center"/>
    </xf>
    <xf numFmtId="0" fontId="12" fillId="2" borderId="5" xfId="0" applyFont="1" applyFill="1" applyBorder="1" applyAlignment="1" applyProtection="1">
      <alignment horizontal="center"/>
    </xf>
    <xf numFmtId="0" fontId="12" fillId="2" borderId="2" xfId="0" applyFont="1" applyFill="1" applyBorder="1" applyAlignment="1" applyProtection="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RBARKAS\Zilinskis_co\Users\stnstr\Desktop\PU%20Mai&#353;iagala\Mai&#353;iagala\5.%20Mai&#353;iagalos%20TP%20SDK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DKŽ"/>
    </sheetNames>
    <sheetDataSet>
      <sheetData sheetId="0">
        <row r="5">
          <cell r="B5" t="str">
            <v>Karkasinis modulinis 35 kV USĮ pastatas su visais inžineriniais įrenginiais, visi tam reikalingi darbai ir medžiagos</v>
          </cell>
        </row>
      </sheetData>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tabSelected="1" zoomScaleNormal="100" workbookViewId="0">
      <pane ySplit="2" topLeftCell="A27" activePane="bottomLeft" state="frozen"/>
      <selection pane="bottomLeft" activeCell="J35" sqref="J35"/>
    </sheetView>
  </sheetViews>
  <sheetFormatPr defaultColWidth="8.88671875" defaultRowHeight="14.4" x14ac:dyDescent="0.3"/>
  <cols>
    <col min="1" max="1" width="6.33203125" style="5" customWidth="1"/>
    <col min="2" max="2" width="45.88671875" style="17" customWidth="1"/>
    <col min="3" max="3" width="10.6640625" style="17" customWidth="1"/>
    <col min="4" max="5" width="13.88671875" style="4" customWidth="1"/>
    <col min="6" max="6" width="18" style="4" bestFit="1" customWidth="1"/>
    <col min="7" max="7" width="16.88671875" style="4" customWidth="1"/>
    <col min="8" max="8" width="18" style="4" bestFit="1" customWidth="1"/>
    <col min="9" max="9" width="8.88671875" style="4"/>
    <col min="10" max="10" width="18.33203125" style="4" customWidth="1"/>
    <col min="11" max="16384" width="8.88671875" style="4"/>
  </cols>
  <sheetData>
    <row r="1" spans="1:32" ht="16.2" customHeight="1" thickBot="1" x14ac:dyDescent="0.35">
      <c r="A1" s="89" t="s">
        <v>15</v>
      </c>
      <c r="B1" s="90"/>
      <c r="C1" s="90"/>
      <c r="D1" s="90"/>
      <c r="E1" s="90"/>
      <c r="F1" s="90"/>
      <c r="G1" s="90"/>
      <c r="H1" s="91"/>
    </row>
    <row r="2" spans="1:32" s="5" customFormat="1" ht="55.8" thickBot="1" x14ac:dyDescent="0.35">
      <c r="A2" s="8" t="s">
        <v>0</v>
      </c>
      <c r="B2" s="9" t="s">
        <v>1</v>
      </c>
      <c r="C2" s="9" t="s">
        <v>2</v>
      </c>
      <c r="D2" s="9" t="s">
        <v>42</v>
      </c>
      <c r="E2" s="9" t="s">
        <v>33</v>
      </c>
      <c r="F2" s="9" t="s">
        <v>43</v>
      </c>
      <c r="G2" s="8" t="s">
        <v>46</v>
      </c>
      <c r="H2" s="10" t="s">
        <v>47</v>
      </c>
    </row>
    <row r="3" spans="1:32" ht="15" thickBot="1" x14ac:dyDescent="0.35">
      <c r="A3" s="2"/>
      <c r="B3" s="86" t="s">
        <v>51</v>
      </c>
      <c r="C3" s="87"/>
      <c r="D3" s="87"/>
      <c r="E3" s="87"/>
      <c r="F3" s="87"/>
      <c r="G3" s="87"/>
      <c r="H3" s="88"/>
    </row>
    <row r="4" spans="1:32" ht="15" thickBot="1" x14ac:dyDescent="0.35">
      <c r="A4" s="11" t="s">
        <v>3</v>
      </c>
      <c r="B4" s="86" t="s">
        <v>16</v>
      </c>
      <c r="C4" s="87"/>
      <c r="D4" s="87"/>
      <c r="E4" s="87"/>
      <c r="F4" s="87"/>
      <c r="G4" s="87"/>
      <c r="H4" s="88"/>
    </row>
    <row r="5" spans="1:32" ht="43.5" customHeight="1" thickBot="1" x14ac:dyDescent="0.35">
      <c r="A5" s="2" t="s">
        <v>4</v>
      </c>
      <c r="B5" s="3" t="str">
        <f>[1]SDKŽ!$B$5</f>
        <v>Karkasinis modulinis 35 kV USĮ pastatas su visais inžineriniais įrenginiais, visi tam reikalingi darbai ir medžiagos</v>
      </c>
      <c r="C5" s="1" t="s">
        <v>5</v>
      </c>
      <c r="D5" s="1">
        <v>1</v>
      </c>
      <c r="E5" s="1">
        <f>D5</f>
        <v>1</v>
      </c>
      <c r="F5" s="7">
        <v>75000</v>
      </c>
      <c r="G5" s="6">
        <f>ROUND(ROUND(D5,3)*$F5,2)</f>
        <v>75000</v>
      </c>
      <c r="H5" s="6">
        <f>ROUND(ROUND(E5,3)*$F5,2)</f>
        <v>75000</v>
      </c>
      <c r="I5" s="12"/>
      <c r="J5" s="12"/>
      <c r="K5" s="12"/>
    </row>
    <row r="6" spans="1:32" ht="15" thickBot="1" x14ac:dyDescent="0.35">
      <c r="A6" s="11" t="s">
        <v>12</v>
      </c>
      <c r="B6" s="86" t="s">
        <v>17</v>
      </c>
      <c r="C6" s="87"/>
      <c r="D6" s="87"/>
      <c r="E6" s="87"/>
      <c r="F6" s="87"/>
      <c r="G6" s="87"/>
      <c r="H6" s="88"/>
    </row>
    <row r="7" spans="1:32" ht="43.5" customHeight="1" thickBot="1" x14ac:dyDescent="0.35">
      <c r="A7" s="2" t="s">
        <v>4</v>
      </c>
      <c r="B7" s="3" t="s">
        <v>41</v>
      </c>
      <c r="C7" s="1" t="s">
        <v>5</v>
      </c>
      <c r="D7" s="1">
        <v>1</v>
      </c>
      <c r="E7" s="1">
        <f>D7</f>
        <v>1</v>
      </c>
      <c r="F7" s="7">
        <v>25000</v>
      </c>
      <c r="G7" s="6">
        <f t="shared" ref="G7:G11" si="0">ROUND(ROUND(D7,3)*$F7,2)</f>
        <v>25000</v>
      </c>
      <c r="H7" s="6">
        <f t="shared" ref="H7:H11" si="1">ROUND(ROUND(E7,3)*$F7,2)</f>
        <v>25000</v>
      </c>
    </row>
    <row r="8" spans="1:32" ht="29.25" customHeight="1" thickBot="1" x14ac:dyDescent="0.35">
      <c r="A8" s="2" t="s">
        <v>6</v>
      </c>
      <c r="B8" s="3" t="s">
        <v>35</v>
      </c>
      <c r="C8" s="1" t="s">
        <v>5</v>
      </c>
      <c r="D8" s="1">
        <v>1</v>
      </c>
      <c r="E8" s="1">
        <f t="shared" ref="E8:E10" si="2">D8</f>
        <v>1</v>
      </c>
      <c r="F8" s="7">
        <v>35000</v>
      </c>
      <c r="G8" s="6">
        <f t="shared" si="0"/>
        <v>35000</v>
      </c>
      <c r="H8" s="6">
        <f t="shared" si="1"/>
        <v>35000</v>
      </c>
    </row>
    <row r="9" spans="1:32" ht="29.25" customHeight="1" thickBot="1" x14ac:dyDescent="0.35">
      <c r="A9" s="2" t="s">
        <v>7</v>
      </c>
      <c r="B9" s="3" t="s">
        <v>38</v>
      </c>
      <c r="C9" s="1" t="s">
        <v>5</v>
      </c>
      <c r="D9" s="1">
        <v>1</v>
      </c>
      <c r="E9" s="1">
        <f t="shared" si="2"/>
        <v>1</v>
      </c>
      <c r="F9" s="7">
        <v>35000</v>
      </c>
      <c r="G9" s="6">
        <f t="shared" si="0"/>
        <v>35000</v>
      </c>
      <c r="H9" s="6">
        <f t="shared" si="1"/>
        <v>35000</v>
      </c>
    </row>
    <row r="10" spans="1:32" ht="43.5" customHeight="1" thickBot="1" x14ac:dyDescent="0.35">
      <c r="A10" s="2" t="s">
        <v>8</v>
      </c>
      <c r="B10" s="3" t="s">
        <v>36</v>
      </c>
      <c r="C10" s="1" t="s">
        <v>5</v>
      </c>
      <c r="D10" s="1">
        <v>1</v>
      </c>
      <c r="E10" s="1">
        <f t="shared" si="2"/>
        <v>1</v>
      </c>
      <c r="F10" s="7">
        <v>21000</v>
      </c>
      <c r="G10" s="6">
        <f t="shared" si="0"/>
        <v>21000</v>
      </c>
      <c r="H10" s="6">
        <f t="shared" si="1"/>
        <v>21000</v>
      </c>
      <c r="I10" s="13"/>
      <c r="J10" s="13"/>
      <c r="K10" s="13"/>
      <c r="L10" s="13"/>
      <c r="M10" s="13"/>
      <c r="N10" s="13"/>
      <c r="O10" s="13"/>
      <c r="P10" s="13"/>
      <c r="Q10" s="13"/>
      <c r="R10" s="13"/>
      <c r="S10" s="13"/>
      <c r="T10" s="13"/>
      <c r="U10" s="13"/>
    </row>
    <row r="11" spans="1:32" s="17" customFormat="1" ht="28.2" thickBot="1" x14ac:dyDescent="0.35">
      <c r="A11" s="14" t="s">
        <v>9</v>
      </c>
      <c r="B11" s="3" t="s">
        <v>37</v>
      </c>
      <c r="C11" s="1" t="s">
        <v>5</v>
      </c>
      <c r="D11" s="15">
        <v>1</v>
      </c>
      <c r="E11" s="16">
        <f>D11</f>
        <v>1</v>
      </c>
      <c r="F11" s="7">
        <v>5000</v>
      </c>
      <c r="G11" s="6">
        <f t="shared" si="0"/>
        <v>5000</v>
      </c>
      <c r="H11" s="6">
        <f t="shared" si="1"/>
        <v>5000</v>
      </c>
      <c r="I11" s="13"/>
      <c r="J11" s="13"/>
      <c r="K11" s="13"/>
      <c r="L11" s="13"/>
      <c r="M11" s="13"/>
      <c r="N11" s="13"/>
      <c r="O11" s="13"/>
      <c r="P11" s="13"/>
      <c r="Q11" s="13"/>
      <c r="R11" s="13"/>
      <c r="S11" s="13"/>
      <c r="T11" s="13"/>
      <c r="U11" s="13"/>
    </row>
    <row r="12" spans="1:32" ht="15" thickBot="1" x14ac:dyDescent="0.35">
      <c r="A12" s="22" t="s">
        <v>21</v>
      </c>
      <c r="B12" s="92" t="s">
        <v>19</v>
      </c>
      <c r="C12" s="93"/>
      <c r="D12" s="93"/>
      <c r="E12" s="93"/>
      <c r="F12" s="93"/>
      <c r="G12" s="93"/>
      <c r="H12" s="94"/>
      <c r="P12" s="4" t="s">
        <v>32</v>
      </c>
    </row>
    <row r="13" spans="1:32" ht="86.25" customHeight="1" thickBot="1" x14ac:dyDescent="0.35">
      <c r="A13" s="18" t="s">
        <v>4</v>
      </c>
      <c r="B13" s="23" t="s">
        <v>39</v>
      </c>
      <c r="C13" s="1" t="s">
        <v>5</v>
      </c>
      <c r="D13" s="1">
        <v>1</v>
      </c>
      <c r="E13" s="1">
        <f t="shared" ref="E13:E17" si="3">D13</f>
        <v>1</v>
      </c>
      <c r="F13" s="7">
        <v>235123</v>
      </c>
      <c r="G13" s="6">
        <f t="shared" ref="G13:G17" si="4">ROUND(ROUND(D13,3)*$F13,2)</f>
        <v>235123</v>
      </c>
      <c r="H13" s="6">
        <f t="shared" ref="H13:H17" si="5">ROUND(ROUND(E13,3)*$F13,2)</f>
        <v>235123</v>
      </c>
      <c r="I13" s="24"/>
    </row>
    <row r="14" spans="1:32" ht="42" thickBot="1" x14ac:dyDescent="0.35">
      <c r="A14" s="18" t="s">
        <v>10</v>
      </c>
      <c r="B14" s="65" t="s">
        <v>52</v>
      </c>
      <c r="C14" s="1" t="s">
        <v>11</v>
      </c>
      <c r="D14" s="15">
        <v>2</v>
      </c>
      <c r="E14" s="16">
        <f t="shared" si="3"/>
        <v>2</v>
      </c>
      <c r="F14" s="7">
        <v>7500</v>
      </c>
      <c r="G14" s="6">
        <f t="shared" si="4"/>
        <v>15000</v>
      </c>
      <c r="H14" s="6">
        <f t="shared" si="5"/>
        <v>15000</v>
      </c>
      <c r="U14" s="26"/>
      <c r="V14" s="26"/>
      <c r="W14" s="26"/>
      <c r="X14" s="26"/>
      <c r="Y14" s="26"/>
      <c r="Z14" s="26"/>
      <c r="AA14" s="26"/>
      <c r="AB14" s="26"/>
      <c r="AC14" s="26"/>
      <c r="AD14" s="26"/>
      <c r="AE14" s="26"/>
      <c r="AF14" s="26"/>
    </row>
    <row r="15" spans="1:32" ht="72" customHeight="1" thickBot="1" x14ac:dyDescent="0.35">
      <c r="A15" s="18" t="s">
        <v>22</v>
      </c>
      <c r="B15" s="23" t="s">
        <v>53</v>
      </c>
      <c r="C15" s="1" t="s">
        <v>5</v>
      </c>
      <c r="D15" s="1">
        <v>2</v>
      </c>
      <c r="E15" s="1">
        <f t="shared" si="3"/>
        <v>2</v>
      </c>
      <c r="F15" s="7">
        <v>35000</v>
      </c>
      <c r="G15" s="6">
        <f t="shared" si="4"/>
        <v>70000</v>
      </c>
      <c r="H15" s="6">
        <f t="shared" si="5"/>
        <v>70000</v>
      </c>
      <c r="L15" s="26"/>
      <c r="M15" s="26"/>
      <c r="N15" s="26"/>
      <c r="O15" s="26"/>
      <c r="P15" s="26"/>
      <c r="Q15" s="26"/>
      <c r="R15" s="26"/>
      <c r="S15" s="26"/>
      <c r="T15" s="26"/>
      <c r="U15" s="26"/>
      <c r="V15" s="26"/>
      <c r="W15" s="26"/>
      <c r="X15" s="26"/>
      <c r="Y15" s="26"/>
      <c r="Z15" s="26"/>
    </row>
    <row r="16" spans="1:32" ht="15.75" customHeight="1" thickBot="1" x14ac:dyDescent="0.35">
      <c r="A16" s="18" t="s">
        <v>23</v>
      </c>
      <c r="B16" s="23" t="s">
        <v>54</v>
      </c>
      <c r="C16" s="1" t="s">
        <v>5</v>
      </c>
      <c r="D16" s="1">
        <v>1</v>
      </c>
      <c r="E16" s="1">
        <f t="shared" si="3"/>
        <v>1</v>
      </c>
      <c r="F16" s="7">
        <v>3500</v>
      </c>
      <c r="G16" s="6">
        <f t="shared" si="4"/>
        <v>3500</v>
      </c>
      <c r="H16" s="6">
        <f t="shared" si="5"/>
        <v>3500</v>
      </c>
      <c r="I16" s="28"/>
      <c r="J16" s="28"/>
      <c r="K16" s="28"/>
      <c r="L16" s="28"/>
      <c r="M16" s="28"/>
      <c r="N16" s="28"/>
      <c r="O16" s="27"/>
      <c r="P16" s="27"/>
      <c r="Q16" s="27"/>
      <c r="R16" s="27"/>
      <c r="S16" s="27"/>
      <c r="T16" s="27"/>
      <c r="U16" s="27"/>
      <c r="V16" s="27"/>
      <c r="W16" s="27"/>
      <c r="X16" s="27"/>
    </row>
    <row r="17" spans="1:24" ht="29.25" customHeight="1" thickBot="1" x14ac:dyDescent="0.35">
      <c r="A17" s="18" t="s">
        <v>24</v>
      </c>
      <c r="B17" s="23" t="s">
        <v>55</v>
      </c>
      <c r="C17" s="1" t="s">
        <v>5</v>
      </c>
      <c r="D17" s="1">
        <v>1</v>
      </c>
      <c r="E17" s="1">
        <f t="shared" si="3"/>
        <v>1</v>
      </c>
      <c r="F17" s="7">
        <v>1500</v>
      </c>
      <c r="G17" s="6">
        <f t="shared" si="4"/>
        <v>1500</v>
      </c>
      <c r="H17" s="6">
        <f t="shared" si="5"/>
        <v>1500</v>
      </c>
      <c r="I17" s="26"/>
      <c r="J17" s="26"/>
      <c r="K17" s="26"/>
      <c r="L17" s="26"/>
      <c r="M17" s="26"/>
      <c r="N17" s="26"/>
      <c r="O17" s="26"/>
      <c r="P17" s="26"/>
      <c r="Q17" s="26"/>
      <c r="R17" s="26"/>
      <c r="S17" s="26"/>
      <c r="T17" s="26"/>
      <c r="U17" s="26"/>
    </row>
    <row r="18" spans="1:24" ht="15.75" customHeight="1" thickBot="1" x14ac:dyDescent="0.35">
      <c r="A18" s="29" t="s">
        <v>61</v>
      </c>
      <c r="B18" s="66" t="s">
        <v>20</v>
      </c>
      <c r="C18" s="67"/>
      <c r="D18" s="67"/>
      <c r="E18" s="67"/>
      <c r="F18" s="67"/>
      <c r="G18" s="67"/>
      <c r="H18" s="68"/>
    </row>
    <row r="19" spans="1:24" ht="43.5" customHeight="1" thickBot="1" x14ac:dyDescent="0.35">
      <c r="A19" s="18">
        <v>1</v>
      </c>
      <c r="B19" s="23" t="s">
        <v>56</v>
      </c>
      <c r="C19" s="1" t="s">
        <v>5</v>
      </c>
      <c r="D19" s="1">
        <v>1</v>
      </c>
      <c r="E19" s="1">
        <f t="shared" ref="E19:E21" si="6">D19</f>
        <v>1</v>
      </c>
      <c r="F19" s="7">
        <v>11349</v>
      </c>
      <c r="G19" s="6">
        <f t="shared" ref="G19:G22" si="7">ROUND(ROUND(D19,3)*$F19,2)</f>
        <v>11349</v>
      </c>
      <c r="H19" s="6">
        <f t="shared" ref="H19:H22" si="8">ROUND(ROUND(E19,3)*$F19,2)</f>
        <v>11349</v>
      </c>
    </row>
    <row r="20" spans="1:24" ht="78" customHeight="1" thickBot="1" x14ac:dyDescent="0.35">
      <c r="A20" s="18">
        <v>2</v>
      </c>
      <c r="B20" s="23" t="s">
        <v>57</v>
      </c>
      <c r="C20" s="1" t="s">
        <v>5</v>
      </c>
      <c r="D20" s="1">
        <v>1</v>
      </c>
      <c r="E20" s="1">
        <f t="shared" si="6"/>
        <v>1</v>
      </c>
      <c r="F20" s="7">
        <v>5500</v>
      </c>
      <c r="G20" s="6">
        <f t="shared" si="7"/>
        <v>5500</v>
      </c>
      <c r="H20" s="6">
        <f t="shared" si="8"/>
        <v>5500</v>
      </c>
    </row>
    <row r="21" spans="1:24" ht="57" customHeight="1" thickBot="1" x14ac:dyDescent="0.35">
      <c r="A21" s="30" t="s">
        <v>7</v>
      </c>
      <c r="B21" s="31" t="s">
        <v>58</v>
      </c>
      <c r="C21" s="1" t="s">
        <v>5</v>
      </c>
      <c r="D21" s="1">
        <v>1</v>
      </c>
      <c r="E21" s="1">
        <f t="shared" si="6"/>
        <v>1</v>
      </c>
      <c r="F21" s="7">
        <v>1200</v>
      </c>
      <c r="G21" s="6">
        <f t="shared" si="7"/>
        <v>1200</v>
      </c>
      <c r="H21" s="6">
        <f t="shared" si="8"/>
        <v>1200</v>
      </c>
    </row>
    <row r="22" spans="1:24" ht="57" customHeight="1" thickBot="1" x14ac:dyDescent="0.35">
      <c r="A22" s="30" t="s">
        <v>8</v>
      </c>
      <c r="B22" s="31" t="s">
        <v>50</v>
      </c>
      <c r="C22" s="1" t="s">
        <v>5</v>
      </c>
      <c r="D22" s="1">
        <v>1</v>
      </c>
      <c r="E22" s="1">
        <f t="shared" ref="E22" si="9">D22</f>
        <v>1</v>
      </c>
      <c r="F22" s="7">
        <v>3500</v>
      </c>
      <c r="G22" s="6">
        <f t="shared" si="7"/>
        <v>3500</v>
      </c>
      <c r="H22" s="6">
        <f t="shared" si="8"/>
        <v>3500</v>
      </c>
    </row>
    <row r="23" spans="1:24" ht="15" thickBot="1" x14ac:dyDescent="0.35">
      <c r="A23" s="34" t="s">
        <v>13</v>
      </c>
      <c r="B23" s="77" t="s">
        <v>28</v>
      </c>
      <c r="C23" s="78"/>
      <c r="D23" s="78"/>
      <c r="E23" s="78"/>
      <c r="F23" s="78"/>
      <c r="G23" s="78"/>
      <c r="H23" s="79"/>
      <c r="I23" s="35"/>
      <c r="J23" s="35"/>
      <c r="K23" s="35"/>
      <c r="L23" s="35"/>
      <c r="M23" s="36"/>
      <c r="N23" s="36"/>
      <c r="O23" s="36"/>
      <c r="P23" s="36"/>
      <c r="Q23" s="36"/>
      <c r="R23" s="36"/>
      <c r="S23" s="36"/>
      <c r="T23" s="36"/>
      <c r="U23" s="36"/>
      <c r="V23" s="36"/>
      <c r="W23" s="36"/>
      <c r="X23" s="36"/>
    </row>
    <row r="24" spans="1:24" ht="66.75" customHeight="1" thickBot="1" x14ac:dyDescent="0.35">
      <c r="A24" s="32" t="s">
        <v>4</v>
      </c>
      <c r="B24" s="3" t="s">
        <v>64</v>
      </c>
      <c r="C24" s="1" t="s">
        <v>5</v>
      </c>
      <c r="D24" s="1">
        <v>1</v>
      </c>
      <c r="E24" s="1">
        <f t="shared" ref="E24:E25" si="10">D24</f>
        <v>1</v>
      </c>
      <c r="F24" s="7">
        <v>700</v>
      </c>
      <c r="G24" s="6">
        <f t="shared" ref="G24:G26" si="11">ROUND(ROUND(D24,3)*$F24,2)</f>
        <v>700</v>
      </c>
      <c r="H24" s="6">
        <f t="shared" ref="H24:H26" si="12">ROUND(ROUND(E24,3)*$F24,2)</f>
        <v>700</v>
      </c>
      <c r="I24" s="35"/>
      <c r="J24" s="35"/>
      <c r="K24" s="35"/>
      <c r="L24" s="35"/>
      <c r="M24" s="13"/>
      <c r="N24" s="13"/>
      <c r="O24" s="13"/>
      <c r="P24" s="13"/>
      <c r="Q24" s="13"/>
      <c r="R24" s="13"/>
      <c r="S24" s="13"/>
      <c r="T24" s="13"/>
      <c r="U24" s="13"/>
      <c r="V24" s="13"/>
      <c r="W24" s="13"/>
      <c r="X24" s="13"/>
    </row>
    <row r="25" spans="1:24" ht="65.25" customHeight="1" thickBot="1" x14ac:dyDescent="0.35">
      <c r="A25" s="32" t="s">
        <v>6</v>
      </c>
      <c r="B25" s="37" t="s">
        <v>66</v>
      </c>
      <c r="C25" s="1" t="s">
        <v>5</v>
      </c>
      <c r="D25" s="1">
        <v>1</v>
      </c>
      <c r="E25" s="1">
        <f t="shared" si="10"/>
        <v>1</v>
      </c>
      <c r="F25" s="7">
        <v>5500</v>
      </c>
      <c r="G25" s="6">
        <f t="shared" si="11"/>
        <v>5500</v>
      </c>
      <c r="H25" s="6">
        <f t="shared" si="12"/>
        <v>5500</v>
      </c>
      <c r="I25" s="35"/>
      <c r="J25" s="35"/>
      <c r="K25" s="35"/>
      <c r="L25" s="35"/>
      <c r="M25" s="13"/>
      <c r="N25" s="13"/>
      <c r="O25" s="13"/>
      <c r="P25" s="13"/>
      <c r="Q25" s="13"/>
      <c r="R25" s="13"/>
      <c r="S25" s="13"/>
      <c r="T25" s="13"/>
      <c r="U25" s="13"/>
      <c r="V25" s="13"/>
      <c r="W25" s="13"/>
      <c r="X25" s="13"/>
    </row>
    <row r="26" spans="1:24" ht="92.25" customHeight="1" thickBot="1" x14ac:dyDescent="0.35">
      <c r="A26" s="32" t="s">
        <v>7</v>
      </c>
      <c r="B26" s="37" t="s">
        <v>65</v>
      </c>
      <c r="C26" s="1" t="s">
        <v>5</v>
      </c>
      <c r="D26" s="1">
        <v>1</v>
      </c>
      <c r="E26" s="1">
        <f t="shared" ref="E26" si="13">D26</f>
        <v>1</v>
      </c>
      <c r="F26" s="7">
        <v>26000</v>
      </c>
      <c r="G26" s="6">
        <f t="shared" si="11"/>
        <v>26000</v>
      </c>
      <c r="H26" s="6">
        <f t="shared" si="12"/>
        <v>26000</v>
      </c>
      <c r="I26" s="35"/>
      <c r="J26" s="35"/>
      <c r="K26" s="35"/>
      <c r="L26" s="35"/>
      <c r="M26" s="13"/>
      <c r="N26" s="13"/>
      <c r="O26" s="13"/>
      <c r="P26" s="13"/>
      <c r="Q26" s="13"/>
      <c r="R26" s="13"/>
      <c r="S26" s="13"/>
      <c r="T26" s="13"/>
      <c r="U26" s="13"/>
      <c r="V26" s="13"/>
      <c r="W26" s="13"/>
      <c r="X26" s="13"/>
    </row>
    <row r="27" spans="1:24" ht="15" thickBot="1" x14ac:dyDescent="0.35">
      <c r="A27" s="34" t="s">
        <v>62</v>
      </c>
      <c r="B27" s="83" t="s">
        <v>29</v>
      </c>
      <c r="C27" s="84"/>
      <c r="D27" s="84"/>
      <c r="E27" s="84"/>
      <c r="F27" s="84"/>
      <c r="G27" s="84"/>
      <c r="H27" s="85"/>
      <c r="I27" s="26"/>
      <c r="J27" s="26"/>
      <c r="K27" s="26"/>
      <c r="L27" s="26"/>
      <c r="M27" s="26"/>
      <c r="N27" s="26"/>
      <c r="O27" s="26"/>
      <c r="P27" s="26"/>
      <c r="Q27" s="26"/>
      <c r="R27" s="26"/>
    </row>
    <row r="28" spans="1:24" ht="51.75" customHeight="1" thickBot="1" x14ac:dyDescent="0.35">
      <c r="A28" s="18" t="s">
        <v>4</v>
      </c>
      <c r="B28" s="80" t="s">
        <v>40</v>
      </c>
      <c r="C28" s="81"/>
      <c r="D28" s="81"/>
      <c r="E28" s="81"/>
      <c r="F28" s="81"/>
      <c r="G28" s="81"/>
      <c r="H28" s="82"/>
    </row>
    <row r="29" spans="1:24" ht="15.75" customHeight="1" thickBot="1" x14ac:dyDescent="0.35">
      <c r="A29" s="38" t="s">
        <v>25</v>
      </c>
      <c r="B29" s="19" t="s">
        <v>59</v>
      </c>
      <c r="C29" s="1" t="s">
        <v>18</v>
      </c>
      <c r="D29" s="20">
        <v>0.12</v>
      </c>
      <c r="E29" s="21">
        <f>D29*1.1</f>
        <v>0.13200000000000001</v>
      </c>
      <c r="F29" s="7">
        <v>92200</v>
      </c>
      <c r="G29" s="6">
        <f t="shared" ref="G29:G30" si="14">ROUND(ROUND(D29,3)*$F29,2)</f>
        <v>11064</v>
      </c>
      <c r="H29" s="6">
        <f t="shared" ref="H29:H30" si="15">ROUND(ROUND(E29,3)*$F29,2)</f>
        <v>12170.4</v>
      </c>
    </row>
    <row r="30" spans="1:24" ht="15.75" customHeight="1" thickBot="1" x14ac:dyDescent="0.35">
      <c r="A30" s="38" t="s">
        <v>26</v>
      </c>
      <c r="B30" s="19" t="s">
        <v>60</v>
      </c>
      <c r="C30" s="1" t="s">
        <v>18</v>
      </c>
      <c r="D30" s="20">
        <v>0.12</v>
      </c>
      <c r="E30" s="21">
        <f>D30*1.1</f>
        <v>0.13200000000000001</v>
      </c>
      <c r="F30" s="7">
        <v>92200</v>
      </c>
      <c r="G30" s="6">
        <f t="shared" si="14"/>
        <v>11064</v>
      </c>
      <c r="H30" s="6">
        <f t="shared" si="15"/>
        <v>12170.4</v>
      </c>
    </row>
    <row r="31" spans="1:24" ht="15.75" customHeight="1" thickBot="1" x14ac:dyDescent="0.35">
      <c r="A31" s="34" t="s">
        <v>27</v>
      </c>
      <c r="B31" s="39" t="s">
        <v>63</v>
      </c>
      <c r="C31" s="1" t="s">
        <v>11</v>
      </c>
      <c r="D31" s="15">
        <v>1</v>
      </c>
      <c r="E31" s="40">
        <f>D31</f>
        <v>1</v>
      </c>
      <c r="F31" s="7">
        <v>30000</v>
      </c>
      <c r="G31" s="6">
        <f t="shared" ref="G31" si="16">ROUND(ROUND(D31,3)*$F31,2)</f>
        <v>30000</v>
      </c>
      <c r="H31" s="6">
        <f t="shared" ref="H31" si="17">ROUND(ROUND(E31,3)*$F31,2)</f>
        <v>30000</v>
      </c>
      <c r="I31" s="13"/>
      <c r="J31" s="13"/>
      <c r="K31" s="13"/>
      <c r="L31" s="13"/>
      <c r="M31" s="13"/>
    </row>
    <row r="32" spans="1:24" ht="15" thickBot="1" x14ac:dyDescent="0.35">
      <c r="A32" s="41"/>
      <c r="B32" s="42"/>
      <c r="C32" s="42"/>
      <c r="D32" s="42"/>
      <c r="E32" s="42"/>
      <c r="F32" s="43" t="s">
        <v>44</v>
      </c>
      <c r="G32" s="44">
        <f>ROUND(SUM(G5:G31),2)</f>
        <v>627000</v>
      </c>
      <c r="H32" s="44">
        <f>ROUND(SUM(H5:H31),2)</f>
        <v>629212.80000000005</v>
      </c>
      <c r="I32" s="13"/>
      <c r="J32" s="13"/>
      <c r="K32" s="13"/>
      <c r="L32" s="13"/>
      <c r="M32" s="13"/>
      <c r="N32" s="13"/>
    </row>
    <row r="33" spans="1:25" ht="15" thickBot="1" x14ac:dyDescent="0.35">
      <c r="A33" s="41"/>
      <c r="B33" s="42"/>
      <c r="C33" s="42"/>
      <c r="D33" s="42"/>
      <c r="E33" s="42"/>
      <c r="F33" s="45" t="s">
        <v>14</v>
      </c>
      <c r="G33" s="44">
        <f>ROUND(G32*0.21,2)</f>
        <v>131670</v>
      </c>
      <c r="H33" s="44">
        <f>ROUND(H32*0.21,2)</f>
        <v>132134.69</v>
      </c>
      <c r="I33" s="13"/>
      <c r="J33" s="13"/>
      <c r="K33" s="13"/>
      <c r="L33" s="13"/>
      <c r="M33" s="13"/>
      <c r="N33" s="13"/>
    </row>
    <row r="34" spans="1:25" ht="15" thickBot="1" x14ac:dyDescent="0.35">
      <c r="A34" s="46"/>
      <c r="B34" s="42"/>
      <c r="C34" s="42"/>
      <c r="D34" s="42"/>
      <c r="E34" s="42"/>
      <c r="F34" s="47" t="s">
        <v>45</v>
      </c>
      <c r="G34" s="44">
        <f>SUM(G32:G33)</f>
        <v>758670</v>
      </c>
      <c r="H34" s="44">
        <f>SUM(H32:H33)</f>
        <v>761347.49</v>
      </c>
    </row>
    <row r="35" spans="1:25" ht="15.75" customHeight="1" thickBot="1" x14ac:dyDescent="0.35">
      <c r="A35" s="48"/>
      <c r="B35" s="49"/>
      <c r="C35" s="50"/>
      <c r="D35" s="50"/>
      <c r="E35" s="50"/>
      <c r="F35" s="51"/>
      <c r="G35" s="51"/>
      <c r="H35" s="50"/>
    </row>
    <row r="36" spans="1:25" ht="45" customHeight="1" thickBot="1" x14ac:dyDescent="0.35">
      <c r="A36" s="53"/>
      <c r="B36" s="71" t="s">
        <v>48</v>
      </c>
      <c r="C36" s="72"/>
      <c r="D36" s="72"/>
      <c r="E36" s="72"/>
      <c r="F36" s="72"/>
      <c r="G36" s="72"/>
      <c r="H36" s="73"/>
    </row>
    <row r="37" spans="1:25" ht="34.950000000000003" customHeight="1" thickBot="1" x14ac:dyDescent="0.35">
      <c r="A37" s="52"/>
      <c r="B37" s="71" t="s">
        <v>49</v>
      </c>
      <c r="C37" s="72"/>
      <c r="D37" s="72"/>
      <c r="E37" s="72"/>
      <c r="F37" s="72"/>
      <c r="G37" s="72"/>
      <c r="H37" s="73"/>
      <c r="K37" s="33"/>
      <c r="L37" s="33"/>
      <c r="M37" s="33"/>
      <c r="N37" s="33"/>
      <c r="O37" s="33"/>
      <c r="P37" s="33"/>
      <c r="Q37" s="33"/>
      <c r="R37" s="33"/>
      <c r="S37" s="33"/>
      <c r="T37" s="33"/>
      <c r="U37" s="33"/>
      <c r="V37" s="33"/>
      <c r="W37" s="33"/>
      <c r="X37" s="33"/>
      <c r="Y37" s="33"/>
    </row>
    <row r="38" spans="1:25" ht="45" customHeight="1" thickBot="1" x14ac:dyDescent="0.35">
      <c r="A38" s="34"/>
      <c r="B38" s="71" t="s">
        <v>31</v>
      </c>
      <c r="C38" s="72"/>
      <c r="D38" s="72"/>
      <c r="E38" s="72"/>
      <c r="F38" s="72"/>
      <c r="G38" s="72"/>
      <c r="H38" s="73"/>
    </row>
    <row r="39" spans="1:25" ht="34.950000000000003" customHeight="1" thickBot="1" x14ac:dyDescent="0.35">
      <c r="A39" s="34"/>
      <c r="B39" s="71" t="s">
        <v>30</v>
      </c>
      <c r="C39" s="72"/>
      <c r="D39" s="72"/>
      <c r="E39" s="72"/>
      <c r="F39" s="72"/>
      <c r="G39" s="72"/>
      <c r="H39" s="73"/>
      <c r="M39" s="69"/>
      <c r="N39" s="69"/>
      <c r="O39" s="69"/>
      <c r="P39" s="69"/>
      <c r="Q39" s="69"/>
      <c r="R39" s="69"/>
      <c r="S39" s="69"/>
    </row>
    <row r="40" spans="1:25" ht="60" customHeight="1" thickBot="1" x14ac:dyDescent="0.35">
      <c r="A40" s="34"/>
      <c r="B40" s="74" t="s">
        <v>34</v>
      </c>
      <c r="C40" s="75"/>
      <c r="D40" s="75"/>
      <c r="E40" s="75"/>
      <c r="F40" s="75"/>
      <c r="G40" s="75"/>
      <c r="H40" s="76"/>
      <c r="K40" s="70"/>
      <c r="L40" s="70"/>
      <c r="M40" s="70"/>
      <c r="N40" s="70"/>
      <c r="O40" s="70"/>
      <c r="P40" s="70"/>
      <c r="Q40" s="70"/>
      <c r="R40" s="70"/>
      <c r="S40" s="70"/>
    </row>
    <row r="41" spans="1:25" x14ac:dyDescent="0.3">
      <c r="A41" s="54"/>
      <c r="B41" s="55"/>
      <c r="C41" s="55"/>
      <c r="D41" s="55"/>
      <c r="E41" s="55"/>
      <c r="F41" s="55"/>
      <c r="G41" s="55"/>
      <c r="H41" s="56"/>
    </row>
    <row r="42" spans="1:25" x14ac:dyDescent="0.3">
      <c r="A42" s="54"/>
      <c r="B42" s="55"/>
      <c r="C42" s="55"/>
      <c r="D42" s="55"/>
      <c r="E42" s="55"/>
      <c r="F42" s="55"/>
      <c r="G42" s="55"/>
      <c r="H42" s="56"/>
    </row>
    <row r="43" spans="1:25" x14ac:dyDescent="0.3">
      <c r="A43" s="54"/>
      <c r="B43" s="55"/>
      <c r="C43" s="55"/>
      <c r="D43" s="55"/>
      <c r="E43" s="55"/>
      <c r="F43" s="55"/>
      <c r="G43" s="55"/>
      <c r="H43" s="56"/>
    </row>
    <row r="44" spans="1:25" x14ac:dyDescent="0.3">
      <c r="A44" s="54"/>
      <c r="B44" s="55"/>
      <c r="C44" s="55"/>
      <c r="D44" s="55"/>
      <c r="E44" s="55"/>
      <c r="F44" s="55"/>
      <c r="G44" s="55"/>
      <c r="H44" s="56"/>
    </row>
    <row r="45" spans="1:25" x14ac:dyDescent="0.3">
      <c r="A45" s="54"/>
      <c r="B45" s="55"/>
      <c r="C45" s="55"/>
      <c r="D45" s="55"/>
      <c r="E45" s="55"/>
      <c r="F45" s="55"/>
      <c r="G45" s="55"/>
      <c r="H45" s="56"/>
    </row>
    <row r="46" spans="1:25" x14ac:dyDescent="0.3">
      <c r="A46" s="54"/>
      <c r="B46" s="55"/>
      <c r="C46" s="55"/>
      <c r="D46" s="55"/>
      <c r="E46" s="55"/>
      <c r="F46" s="55"/>
      <c r="G46" s="55"/>
      <c r="H46" s="56"/>
    </row>
    <row r="47" spans="1:25" x14ac:dyDescent="0.3">
      <c r="A47" s="54"/>
      <c r="B47" s="55"/>
      <c r="C47" s="55"/>
      <c r="D47" s="55"/>
      <c r="E47" s="55"/>
      <c r="F47" s="55"/>
      <c r="G47" s="55"/>
      <c r="H47" s="56"/>
    </row>
    <row r="48" spans="1:25" x14ac:dyDescent="0.3">
      <c r="A48" s="54"/>
      <c r="B48" s="55"/>
      <c r="C48" s="55"/>
      <c r="D48" s="55"/>
      <c r="E48" s="55"/>
      <c r="F48" s="55"/>
      <c r="G48" s="55"/>
      <c r="H48" s="56"/>
    </row>
    <row r="49" spans="1:8" x14ac:dyDescent="0.3">
      <c r="A49" s="54"/>
      <c r="B49" s="55"/>
      <c r="C49" s="55"/>
      <c r="D49" s="55"/>
      <c r="E49" s="55"/>
      <c r="F49" s="55"/>
      <c r="G49" s="55"/>
      <c r="H49" s="56"/>
    </row>
    <row r="50" spans="1:8" x14ac:dyDescent="0.3">
      <c r="A50" s="54"/>
      <c r="B50" s="55"/>
      <c r="C50" s="55"/>
      <c r="D50" s="55"/>
      <c r="E50" s="55"/>
      <c r="F50" s="55"/>
      <c r="G50" s="55"/>
      <c r="H50" s="56"/>
    </row>
    <row r="51" spans="1:8" x14ac:dyDescent="0.3">
      <c r="A51" s="54"/>
      <c r="B51" s="55"/>
      <c r="C51" s="55"/>
      <c r="D51" s="55"/>
      <c r="E51" s="55"/>
      <c r="F51" s="55"/>
      <c r="G51" s="55"/>
      <c r="H51" s="56"/>
    </row>
    <row r="52" spans="1:8" x14ac:dyDescent="0.3">
      <c r="A52" s="54"/>
      <c r="B52" s="55"/>
      <c r="C52" s="55"/>
      <c r="D52" s="55"/>
      <c r="E52" s="55"/>
      <c r="F52" s="55"/>
      <c r="G52" s="55"/>
      <c r="H52" s="56"/>
    </row>
    <row r="53" spans="1:8" x14ac:dyDescent="0.3">
      <c r="A53" s="54"/>
      <c r="B53" s="55"/>
      <c r="C53" s="55"/>
      <c r="D53" s="55"/>
      <c r="E53" s="55"/>
      <c r="F53" s="55"/>
      <c r="G53" s="55"/>
      <c r="H53" s="56"/>
    </row>
    <row r="54" spans="1:8" x14ac:dyDescent="0.3">
      <c r="A54" s="54"/>
      <c r="B54" s="55"/>
      <c r="C54" s="55"/>
      <c r="D54" s="55"/>
      <c r="E54" s="55"/>
      <c r="F54" s="55"/>
      <c r="G54" s="55"/>
      <c r="H54" s="56"/>
    </row>
    <row r="55" spans="1:8" x14ac:dyDescent="0.3">
      <c r="A55" s="54"/>
      <c r="B55" s="55"/>
      <c r="C55" s="55"/>
      <c r="D55" s="55"/>
      <c r="E55" s="55"/>
      <c r="F55" s="55"/>
      <c r="G55" s="55"/>
      <c r="H55" s="56"/>
    </row>
    <row r="56" spans="1:8" x14ac:dyDescent="0.3">
      <c r="A56" s="54"/>
      <c r="B56" s="55"/>
      <c r="C56" s="55"/>
      <c r="D56" s="55"/>
      <c r="E56" s="55"/>
      <c r="F56" s="55"/>
      <c r="G56" s="55"/>
      <c r="H56" s="56"/>
    </row>
    <row r="57" spans="1:8" x14ac:dyDescent="0.3">
      <c r="A57" s="54"/>
      <c r="B57" s="55"/>
      <c r="C57" s="55"/>
      <c r="D57" s="55"/>
      <c r="E57" s="55"/>
      <c r="F57" s="55"/>
      <c r="G57" s="55"/>
      <c r="H57" s="56"/>
    </row>
    <row r="58" spans="1:8" x14ac:dyDescent="0.3">
      <c r="A58" s="54"/>
      <c r="B58" s="55"/>
      <c r="C58" s="55"/>
      <c r="D58" s="55"/>
      <c r="E58" s="55"/>
      <c r="F58" s="55"/>
      <c r="G58" s="55"/>
      <c r="H58" s="56"/>
    </row>
    <row r="59" spans="1:8" x14ac:dyDescent="0.3">
      <c r="A59" s="54"/>
      <c r="B59" s="55"/>
      <c r="C59" s="55"/>
      <c r="D59" s="55"/>
      <c r="E59" s="55"/>
      <c r="F59" s="55"/>
      <c r="G59" s="55"/>
      <c r="H59" s="56"/>
    </row>
    <row r="60" spans="1:8" x14ac:dyDescent="0.3">
      <c r="A60" s="54"/>
      <c r="B60" s="55"/>
      <c r="C60" s="55"/>
      <c r="D60" s="55"/>
      <c r="E60" s="55"/>
      <c r="F60" s="55"/>
      <c r="G60" s="55"/>
      <c r="H60" s="56"/>
    </row>
    <row r="61" spans="1:8" x14ac:dyDescent="0.3">
      <c r="A61" s="54"/>
      <c r="B61" s="55"/>
      <c r="C61" s="55"/>
      <c r="D61" s="55"/>
      <c r="E61" s="55"/>
      <c r="F61" s="55"/>
      <c r="G61" s="55"/>
      <c r="H61" s="56"/>
    </row>
    <row r="62" spans="1:8" x14ac:dyDescent="0.3">
      <c r="A62" s="54"/>
      <c r="B62" s="55"/>
      <c r="C62" s="55"/>
      <c r="D62" s="55"/>
      <c r="E62" s="55"/>
      <c r="F62" s="55"/>
      <c r="G62" s="55"/>
      <c r="H62" s="56"/>
    </row>
    <row r="63" spans="1:8" x14ac:dyDescent="0.3">
      <c r="A63" s="54"/>
      <c r="B63" s="55"/>
      <c r="C63" s="55"/>
      <c r="D63" s="55"/>
      <c r="E63" s="55"/>
      <c r="F63" s="55"/>
      <c r="G63" s="55"/>
      <c r="H63" s="56"/>
    </row>
    <row r="64" spans="1:8" x14ac:dyDescent="0.3">
      <c r="A64" s="54"/>
      <c r="B64" s="55"/>
      <c r="C64" s="55"/>
      <c r="D64" s="55"/>
      <c r="E64" s="55"/>
      <c r="F64" s="55"/>
      <c r="G64" s="55"/>
      <c r="H64" s="56"/>
    </row>
    <row r="65" spans="1:8" x14ac:dyDescent="0.3">
      <c r="A65" s="54"/>
      <c r="B65" s="55"/>
      <c r="C65" s="55"/>
      <c r="D65" s="55"/>
      <c r="E65" s="55"/>
      <c r="F65" s="55"/>
      <c r="G65" s="55"/>
      <c r="H65" s="56"/>
    </row>
    <row r="66" spans="1:8" x14ac:dyDescent="0.3">
      <c r="A66" s="54"/>
      <c r="B66" s="55"/>
      <c r="C66" s="55"/>
      <c r="D66" s="55"/>
      <c r="E66" s="55"/>
      <c r="F66" s="55"/>
      <c r="G66" s="55"/>
      <c r="H66" s="56"/>
    </row>
    <row r="67" spans="1:8" x14ac:dyDescent="0.3">
      <c r="A67" s="54"/>
      <c r="B67" s="55"/>
      <c r="C67" s="55"/>
      <c r="D67" s="55"/>
      <c r="E67" s="55"/>
      <c r="F67" s="55"/>
      <c r="G67" s="55"/>
      <c r="H67" s="56"/>
    </row>
    <row r="68" spans="1:8" x14ac:dyDescent="0.3">
      <c r="A68" s="54"/>
      <c r="B68" s="55"/>
      <c r="C68" s="55"/>
      <c r="D68" s="55"/>
      <c r="E68" s="55"/>
      <c r="F68" s="55"/>
      <c r="G68" s="55"/>
      <c r="H68" s="56"/>
    </row>
    <row r="69" spans="1:8" x14ac:dyDescent="0.3">
      <c r="A69" s="54"/>
      <c r="B69" s="55"/>
      <c r="C69" s="55"/>
      <c r="D69" s="55"/>
      <c r="E69" s="55"/>
      <c r="F69" s="55"/>
      <c r="G69" s="55"/>
      <c r="H69" s="56"/>
    </row>
    <row r="70" spans="1:8" x14ac:dyDescent="0.3">
      <c r="A70" s="54"/>
      <c r="B70" s="55"/>
      <c r="C70" s="55"/>
      <c r="D70" s="55"/>
      <c r="E70" s="55"/>
      <c r="F70" s="55"/>
      <c r="G70" s="55"/>
      <c r="H70" s="56"/>
    </row>
    <row r="71" spans="1:8" x14ac:dyDescent="0.3">
      <c r="A71" s="54"/>
      <c r="B71" s="55"/>
      <c r="C71" s="55"/>
      <c r="D71" s="55"/>
      <c r="E71" s="55"/>
      <c r="F71" s="55"/>
      <c r="G71" s="55"/>
      <c r="H71" s="56"/>
    </row>
    <row r="72" spans="1:8" x14ac:dyDescent="0.3">
      <c r="A72" s="54"/>
      <c r="B72" s="55"/>
      <c r="C72" s="55"/>
      <c r="D72" s="55"/>
      <c r="E72" s="55"/>
      <c r="F72" s="55"/>
      <c r="G72" s="55"/>
      <c r="H72" s="56"/>
    </row>
    <row r="73" spans="1:8" x14ac:dyDescent="0.3">
      <c r="A73" s="54"/>
      <c r="B73" s="55"/>
      <c r="C73" s="55"/>
      <c r="D73" s="55"/>
      <c r="E73" s="55"/>
      <c r="F73" s="55"/>
      <c r="G73" s="55"/>
      <c r="H73" s="56"/>
    </row>
    <row r="74" spans="1:8" x14ac:dyDescent="0.3">
      <c r="A74" s="54"/>
      <c r="B74" s="55"/>
      <c r="C74" s="55"/>
      <c r="D74" s="55"/>
      <c r="E74" s="55"/>
      <c r="F74" s="55"/>
      <c r="G74" s="55"/>
      <c r="H74" s="56"/>
    </row>
    <row r="75" spans="1:8" x14ac:dyDescent="0.3">
      <c r="A75" s="54"/>
      <c r="B75" s="55"/>
      <c r="C75" s="55"/>
      <c r="D75" s="55"/>
      <c r="E75" s="55"/>
      <c r="F75" s="55"/>
      <c r="G75" s="55"/>
      <c r="H75" s="56"/>
    </row>
    <row r="76" spans="1:8" x14ac:dyDescent="0.3">
      <c r="A76" s="54"/>
      <c r="B76" s="55"/>
      <c r="C76" s="55"/>
      <c r="D76" s="55"/>
      <c r="E76" s="55"/>
      <c r="F76" s="55"/>
      <c r="G76" s="55"/>
      <c r="H76" s="56"/>
    </row>
    <row r="77" spans="1:8" x14ac:dyDescent="0.3">
      <c r="A77" s="54"/>
      <c r="B77" s="55"/>
      <c r="C77" s="55"/>
      <c r="D77" s="55"/>
      <c r="E77" s="55"/>
      <c r="F77" s="55"/>
      <c r="G77" s="55"/>
      <c r="H77" s="56"/>
    </row>
    <row r="78" spans="1:8" x14ac:dyDescent="0.3">
      <c r="A78" s="54"/>
      <c r="B78" s="55"/>
      <c r="C78" s="55"/>
      <c r="D78" s="55"/>
      <c r="E78" s="55"/>
      <c r="F78" s="55"/>
      <c r="G78" s="55"/>
      <c r="H78" s="56"/>
    </row>
    <row r="79" spans="1:8" x14ac:dyDescent="0.3">
      <c r="A79" s="54"/>
      <c r="B79" s="55"/>
      <c r="C79" s="55"/>
      <c r="D79" s="55"/>
      <c r="E79" s="55"/>
      <c r="F79" s="55"/>
      <c r="G79" s="55"/>
      <c r="H79" s="56"/>
    </row>
    <row r="80" spans="1:8" x14ac:dyDescent="0.3">
      <c r="A80" s="54"/>
      <c r="B80" s="55"/>
      <c r="C80" s="55"/>
      <c r="D80" s="55"/>
      <c r="E80" s="55"/>
      <c r="F80" s="55"/>
      <c r="G80" s="55"/>
      <c r="H80" s="56"/>
    </row>
    <row r="81" spans="1:8" x14ac:dyDescent="0.3">
      <c r="A81" s="54"/>
      <c r="B81" s="55"/>
      <c r="C81" s="55"/>
      <c r="D81" s="55"/>
      <c r="E81" s="55"/>
      <c r="F81" s="55"/>
      <c r="G81" s="55"/>
      <c r="H81" s="56"/>
    </row>
    <row r="82" spans="1:8" x14ac:dyDescent="0.3">
      <c r="A82" s="54"/>
      <c r="B82" s="55"/>
      <c r="C82" s="55"/>
      <c r="D82" s="55"/>
      <c r="E82" s="55"/>
      <c r="F82" s="55"/>
      <c r="G82" s="55"/>
      <c r="H82" s="56"/>
    </row>
    <row r="83" spans="1:8" x14ac:dyDescent="0.3">
      <c r="A83" s="54"/>
      <c r="B83" s="55"/>
      <c r="C83" s="55"/>
      <c r="D83" s="55"/>
      <c r="E83" s="55"/>
      <c r="F83" s="55"/>
      <c r="G83" s="55"/>
      <c r="H83" s="56"/>
    </row>
    <row r="84" spans="1:8" x14ac:dyDescent="0.3">
      <c r="A84" s="54"/>
      <c r="B84" s="55"/>
      <c r="C84" s="55"/>
      <c r="D84" s="55"/>
      <c r="E84" s="55"/>
      <c r="F84" s="55"/>
      <c r="G84" s="55"/>
      <c r="H84" s="56"/>
    </row>
    <row r="85" spans="1:8" x14ac:dyDescent="0.3">
      <c r="A85" s="54"/>
      <c r="B85" s="55"/>
      <c r="C85" s="55"/>
      <c r="D85" s="55"/>
      <c r="E85" s="55"/>
      <c r="F85" s="55"/>
      <c r="G85" s="55"/>
      <c r="H85" s="56"/>
    </row>
    <row r="86" spans="1:8" x14ac:dyDescent="0.3">
      <c r="A86" s="54"/>
      <c r="B86" s="55"/>
      <c r="C86" s="55"/>
      <c r="D86" s="55"/>
      <c r="E86" s="55"/>
      <c r="F86" s="55"/>
      <c r="G86" s="55"/>
      <c r="H86" s="56"/>
    </row>
    <row r="87" spans="1:8" x14ac:dyDescent="0.3">
      <c r="A87" s="54"/>
      <c r="B87" s="55"/>
      <c r="C87" s="55"/>
      <c r="D87" s="55"/>
      <c r="E87" s="55"/>
      <c r="F87" s="55"/>
      <c r="G87" s="55"/>
      <c r="H87" s="56"/>
    </row>
    <row r="88" spans="1:8" x14ac:dyDescent="0.3">
      <c r="A88" s="54"/>
      <c r="B88" s="55"/>
      <c r="C88" s="55"/>
      <c r="D88" s="55"/>
      <c r="E88" s="55"/>
      <c r="F88" s="55"/>
      <c r="G88" s="55"/>
      <c r="H88" s="56"/>
    </row>
    <row r="89" spans="1:8" x14ac:dyDescent="0.3">
      <c r="A89" s="54"/>
      <c r="B89" s="55"/>
      <c r="C89" s="55"/>
      <c r="D89" s="55"/>
      <c r="E89" s="55"/>
      <c r="F89" s="55"/>
      <c r="G89" s="55"/>
      <c r="H89" s="56"/>
    </row>
    <row r="90" spans="1:8" x14ac:dyDescent="0.3">
      <c r="A90" s="54"/>
      <c r="B90" s="55"/>
      <c r="C90" s="55"/>
      <c r="D90" s="55"/>
      <c r="E90" s="55"/>
      <c r="F90" s="55"/>
      <c r="G90" s="55"/>
      <c r="H90" s="56"/>
    </row>
    <row r="91" spans="1:8" x14ac:dyDescent="0.3">
      <c r="A91" s="54"/>
      <c r="B91" s="55"/>
      <c r="C91" s="55"/>
      <c r="D91" s="55"/>
      <c r="E91" s="55"/>
      <c r="F91" s="55"/>
      <c r="G91" s="55"/>
      <c r="H91" s="56"/>
    </row>
    <row r="92" spans="1:8" x14ac:dyDescent="0.3">
      <c r="A92" s="54"/>
      <c r="B92" s="55"/>
      <c r="C92" s="55"/>
      <c r="D92" s="55"/>
      <c r="E92" s="55"/>
      <c r="F92" s="55"/>
      <c r="G92" s="55"/>
      <c r="H92" s="56"/>
    </row>
    <row r="93" spans="1:8" x14ac:dyDescent="0.3">
      <c r="A93" s="54"/>
      <c r="B93" s="55"/>
      <c r="C93" s="55"/>
      <c r="D93" s="55"/>
      <c r="E93" s="55"/>
      <c r="F93" s="55"/>
      <c r="G93" s="55"/>
      <c r="H93" s="56"/>
    </row>
    <row r="94" spans="1:8" x14ac:dyDescent="0.3">
      <c r="A94" s="54"/>
      <c r="B94" s="55"/>
      <c r="C94" s="55"/>
      <c r="D94" s="55"/>
      <c r="E94" s="55"/>
      <c r="F94" s="55"/>
      <c r="G94" s="55"/>
      <c r="H94" s="56"/>
    </row>
    <row r="95" spans="1:8" x14ac:dyDescent="0.3">
      <c r="A95" s="54"/>
      <c r="B95" s="55"/>
      <c r="C95" s="55"/>
      <c r="D95" s="55"/>
      <c r="E95" s="55"/>
      <c r="F95" s="55"/>
      <c r="G95" s="55"/>
      <c r="H95" s="56"/>
    </row>
    <row r="96" spans="1:8" x14ac:dyDescent="0.3">
      <c r="A96" s="54"/>
      <c r="B96" s="55"/>
      <c r="C96" s="55"/>
      <c r="D96" s="55"/>
      <c r="E96" s="55"/>
      <c r="F96" s="55"/>
      <c r="G96" s="55"/>
      <c r="H96" s="56"/>
    </row>
    <row r="97" spans="1:8" x14ac:dyDescent="0.3">
      <c r="A97" s="54"/>
      <c r="B97" s="55"/>
      <c r="C97" s="55"/>
      <c r="D97" s="55"/>
      <c r="E97" s="55"/>
      <c r="F97" s="55"/>
      <c r="G97" s="55"/>
      <c r="H97" s="56"/>
    </row>
    <row r="98" spans="1:8" x14ac:dyDescent="0.3">
      <c r="A98" s="54"/>
      <c r="B98" s="55"/>
      <c r="C98" s="55"/>
      <c r="D98" s="55"/>
      <c r="E98" s="55"/>
      <c r="F98" s="55"/>
      <c r="G98" s="55"/>
      <c r="H98" s="56"/>
    </row>
    <row r="99" spans="1:8" x14ac:dyDescent="0.3">
      <c r="A99" s="54"/>
      <c r="B99" s="55"/>
      <c r="C99" s="55"/>
      <c r="D99" s="55"/>
      <c r="E99" s="55"/>
      <c r="F99" s="55"/>
      <c r="G99" s="55"/>
      <c r="H99" s="56"/>
    </row>
    <row r="100" spans="1:8" x14ac:dyDescent="0.3">
      <c r="A100" s="54"/>
      <c r="B100" s="55"/>
      <c r="C100" s="55"/>
      <c r="D100" s="55"/>
      <c r="E100" s="55"/>
      <c r="F100" s="55"/>
      <c r="G100" s="55"/>
      <c r="H100" s="56"/>
    </row>
    <row r="101" spans="1:8" x14ac:dyDescent="0.3">
      <c r="A101" s="54"/>
      <c r="B101" s="55"/>
      <c r="C101" s="55"/>
      <c r="D101" s="55"/>
      <c r="E101" s="55"/>
      <c r="F101" s="55"/>
      <c r="G101" s="55"/>
      <c r="H101" s="56"/>
    </row>
    <row r="102" spans="1:8" x14ac:dyDescent="0.3">
      <c r="A102" s="54"/>
      <c r="B102" s="55"/>
      <c r="C102" s="55"/>
      <c r="D102" s="55"/>
      <c r="E102" s="55"/>
      <c r="F102" s="55"/>
      <c r="G102" s="55"/>
      <c r="H102" s="56"/>
    </row>
    <row r="103" spans="1:8" x14ac:dyDescent="0.3">
      <c r="A103" s="54"/>
      <c r="B103" s="55"/>
      <c r="C103" s="55"/>
      <c r="D103" s="55"/>
      <c r="E103" s="55"/>
      <c r="F103" s="55"/>
      <c r="G103" s="55"/>
      <c r="H103" s="56"/>
    </row>
    <row r="104" spans="1:8" x14ac:dyDescent="0.3">
      <c r="A104" s="54"/>
      <c r="B104" s="55"/>
      <c r="C104" s="55"/>
      <c r="D104" s="55"/>
      <c r="E104" s="55"/>
      <c r="F104" s="55"/>
      <c r="G104" s="55"/>
      <c r="H104" s="56"/>
    </row>
    <row r="105" spans="1:8" x14ac:dyDescent="0.3">
      <c r="A105" s="54"/>
      <c r="B105" s="55"/>
      <c r="C105" s="55"/>
      <c r="D105" s="55"/>
      <c r="E105" s="55"/>
      <c r="F105" s="55"/>
      <c r="G105" s="55"/>
      <c r="H105" s="56"/>
    </row>
    <row r="106" spans="1:8" x14ac:dyDescent="0.3">
      <c r="A106" s="54"/>
      <c r="B106" s="55"/>
      <c r="C106" s="55"/>
      <c r="D106" s="55"/>
      <c r="E106" s="55"/>
      <c r="F106" s="55"/>
      <c r="G106" s="55"/>
      <c r="H106" s="56"/>
    </row>
    <row r="107" spans="1:8" x14ac:dyDescent="0.3">
      <c r="A107" s="54"/>
      <c r="B107" s="55"/>
      <c r="C107" s="55"/>
      <c r="D107" s="55"/>
      <c r="E107" s="55"/>
      <c r="F107" s="55"/>
      <c r="G107" s="55"/>
      <c r="H107" s="56"/>
    </row>
    <row r="108" spans="1:8" x14ac:dyDescent="0.3">
      <c r="A108" s="54"/>
      <c r="B108" s="55"/>
      <c r="C108" s="55"/>
      <c r="D108" s="55"/>
      <c r="E108" s="55"/>
      <c r="F108" s="55"/>
      <c r="G108" s="55"/>
      <c r="H108" s="56"/>
    </row>
    <row r="109" spans="1:8" x14ac:dyDescent="0.3">
      <c r="A109" s="54"/>
      <c r="B109" s="55"/>
      <c r="C109" s="55"/>
      <c r="D109" s="55"/>
      <c r="E109" s="55"/>
      <c r="F109" s="55"/>
      <c r="G109" s="55"/>
      <c r="H109" s="56"/>
    </row>
    <row r="110" spans="1:8" x14ac:dyDescent="0.3">
      <c r="A110" s="54"/>
      <c r="B110" s="55"/>
      <c r="C110" s="55"/>
      <c r="D110" s="55"/>
      <c r="E110" s="55"/>
      <c r="F110" s="55"/>
      <c r="G110" s="55"/>
      <c r="H110" s="56"/>
    </row>
    <row r="111" spans="1:8" x14ac:dyDescent="0.3">
      <c r="A111" s="54"/>
      <c r="B111" s="55"/>
      <c r="C111" s="55"/>
      <c r="D111" s="55"/>
      <c r="E111" s="55"/>
      <c r="F111" s="55"/>
      <c r="G111" s="55"/>
      <c r="H111" s="56"/>
    </row>
    <row r="112" spans="1:8" x14ac:dyDescent="0.3">
      <c r="A112" s="54"/>
      <c r="B112" s="55"/>
      <c r="C112" s="55"/>
      <c r="D112" s="55"/>
      <c r="E112" s="55"/>
      <c r="F112" s="55"/>
      <c r="G112" s="55"/>
      <c r="H112" s="56"/>
    </row>
    <row r="113" spans="1:8" x14ac:dyDescent="0.3">
      <c r="A113" s="54"/>
      <c r="B113" s="55"/>
      <c r="C113" s="55"/>
      <c r="D113" s="55"/>
      <c r="E113" s="55"/>
      <c r="F113" s="55"/>
      <c r="G113" s="55"/>
      <c r="H113" s="56"/>
    </row>
    <row r="114" spans="1:8" x14ac:dyDescent="0.3">
      <c r="A114" s="54"/>
      <c r="B114" s="55"/>
      <c r="C114" s="55"/>
      <c r="D114" s="55"/>
      <c r="E114" s="55"/>
      <c r="F114" s="55"/>
      <c r="G114" s="55"/>
      <c r="H114" s="56"/>
    </row>
    <row r="115" spans="1:8" x14ac:dyDescent="0.3">
      <c r="A115" s="54"/>
      <c r="B115" s="55"/>
      <c r="C115" s="55"/>
      <c r="D115" s="55"/>
      <c r="E115" s="55"/>
      <c r="F115" s="55"/>
      <c r="G115" s="55"/>
      <c r="H115" s="56"/>
    </row>
    <row r="116" spans="1:8" x14ac:dyDescent="0.3">
      <c r="A116" s="54"/>
      <c r="B116" s="55"/>
      <c r="C116" s="55"/>
      <c r="D116" s="55"/>
      <c r="E116" s="55"/>
      <c r="F116" s="55"/>
      <c r="G116" s="55"/>
      <c r="H116" s="56"/>
    </row>
    <row r="117" spans="1:8" x14ac:dyDescent="0.3">
      <c r="A117" s="54"/>
      <c r="B117" s="55"/>
      <c r="C117" s="55"/>
      <c r="D117" s="55"/>
      <c r="E117" s="55"/>
      <c r="F117" s="55"/>
      <c r="G117" s="55"/>
      <c r="H117" s="56"/>
    </row>
    <row r="118" spans="1:8" x14ac:dyDescent="0.3">
      <c r="A118" s="54"/>
      <c r="B118" s="55"/>
      <c r="C118" s="55"/>
      <c r="D118" s="55"/>
      <c r="E118" s="55"/>
      <c r="F118" s="55"/>
      <c r="G118" s="55"/>
      <c r="H118" s="56"/>
    </row>
    <row r="119" spans="1:8" x14ac:dyDescent="0.3">
      <c r="A119" s="57"/>
      <c r="B119" s="58"/>
      <c r="C119" s="59"/>
      <c r="D119" s="60"/>
      <c r="E119" s="60"/>
      <c r="F119" s="60"/>
      <c r="G119" s="61"/>
      <c r="H119" s="25"/>
    </row>
    <row r="120" spans="1:8" x14ac:dyDescent="0.3">
      <c r="A120" s="62"/>
      <c r="B120" s="63"/>
    </row>
    <row r="121" spans="1:8" x14ac:dyDescent="0.3">
      <c r="A121" s="62"/>
      <c r="B121" s="63"/>
    </row>
    <row r="122" spans="1:8" x14ac:dyDescent="0.3">
      <c r="B122" s="64"/>
    </row>
    <row r="123" spans="1:8" x14ac:dyDescent="0.3">
      <c r="B123" s="63"/>
    </row>
  </sheetData>
  <sheetProtection algorithmName="SHA-512" hashValue="WNgNohF3cHKg023eyCjOL0hCOiopBh0SpZjWhkHiZeesehdEMrLedaMxiv3J7twoz7l97PeqvHfaNZHjIfOT/w==" saltValue="lnNtb2swgb0+znXUAcOm7w==" spinCount="100000" sheet="1" objects="1" scenarios="1" formatCells="0"/>
  <mergeCells count="16">
    <mergeCell ref="B6:H6"/>
    <mergeCell ref="B4:H4"/>
    <mergeCell ref="B3:H3"/>
    <mergeCell ref="A1:H1"/>
    <mergeCell ref="B12:H12"/>
    <mergeCell ref="B18:H18"/>
    <mergeCell ref="M39:S39"/>
    <mergeCell ref="K40:S40"/>
    <mergeCell ref="B38:H38"/>
    <mergeCell ref="B39:H39"/>
    <mergeCell ref="B40:H40"/>
    <mergeCell ref="B23:H23"/>
    <mergeCell ref="B28:H28"/>
    <mergeCell ref="B27:H27"/>
    <mergeCell ref="B37:H37"/>
    <mergeCell ref="B36:H36"/>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4A35E45-B3AD-4162-A44B-FFC2DA86E8AE}">
  <ds:schemaRefs>
    <ds:schemaRef ds:uri="http://purl.org/dc/terms/"/>
    <ds:schemaRef ds:uri="53504e4c-b273-4340-80d1-23a349e50001"/>
    <ds:schemaRef ds:uri="7d3ccfc8-0174-48be-b2c7-759d9617ea65"/>
    <ds:schemaRef ds:uri="a5930e29-24ab-4925-a910-c1bbade73c3f"/>
    <ds:schemaRef ds:uri="http://schemas.microsoft.com/office/2006/metadata/properties"/>
    <ds:schemaRef ds:uri="http://purl.org/dc/elements/1.1/"/>
    <ds:schemaRef ds:uri="http://schemas.openxmlformats.org/package/2006/metadata/core-properties"/>
    <ds:schemaRef ds:uri="http://www.w3.org/XML/1998/namespace"/>
    <ds:schemaRef ds:uri="http://schemas.microsoft.com/office/2006/documentManagement/types"/>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4.xml><?xml version="1.0" encoding="utf-8"?>
<ds:datastoreItem xmlns:ds="http://schemas.openxmlformats.org/officeDocument/2006/customXml" ds:itemID="{4B1348F2-B9CE-41AA-9FA5-EFC1DCBF3DD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Andrius Vaznys</cp:lastModifiedBy>
  <cp:lastPrinted>2015-09-15T15:43:55Z</cp:lastPrinted>
  <dcterms:created xsi:type="dcterms:W3CDTF">2013-08-02T07:05:12Z</dcterms:created>
  <dcterms:modified xsi:type="dcterms:W3CDTF">2018-01-29T07:16:52Z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