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\Desktop\"/>
    </mc:Choice>
  </mc:AlternateContent>
  <bookViews>
    <workbookView xWindow="0" yWindow="0" windowWidth="19200" windowHeight="8025" activeTab="1"/>
  </bookViews>
  <sheets>
    <sheet name="1.1 priedas" sheetId="1" r:id="rId1"/>
    <sheet name="1.2 priedas" sheetId="2" r:id="rId2"/>
  </sheets>
  <definedNames>
    <definedName name="_xlnm.Print_Area" localSheetId="0">'1.1 priedas'!$A$1:$AA$53</definedName>
  </definedNames>
  <calcPr calcId="152511"/>
</workbook>
</file>

<file path=xl/calcChain.xml><?xml version="1.0" encoding="utf-8"?>
<calcChain xmlns="http://schemas.openxmlformats.org/spreadsheetml/2006/main">
  <c r="X18" i="2" l="1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17" i="2"/>
  <c r="X16" i="2"/>
  <c r="T17" i="2" l="1"/>
  <c r="V17" i="2" s="1"/>
  <c r="T18" i="2"/>
  <c r="Z18" i="2" s="1"/>
  <c r="T19" i="2"/>
  <c r="V19" i="2" s="1"/>
  <c r="T20" i="2"/>
  <c r="T21" i="2"/>
  <c r="Z21" i="2" s="1"/>
  <c r="T22" i="2"/>
  <c r="Z22" i="2" s="1"/>
  <c r="T23" i="2"/>
  <c r="V23" i="2" s="1"/>
  <c r="T24" i="2"/>
  <c r="T25" i="2"/>
  <c r="Z25" i="2" s="1"/>
  <c r="T26" i="2"/>
  <c r="Z26" i="2" s="1"/>
  <c r="T27" i="2"/>
  <c r="V27" i="2" s="1"/>
  <c r="T28" i="2"/>
  <c r="T29" i="2"/>
  <c r="Z29" i="2" s="1"/>
  <c r="T30" i="2"/>
  <c r="Z30" i="2" s="1"/>
  <c r="T31" i="2"/>
  <c r="V31" i="2" s="1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S17" i="1"/>
  <c r="S18" i="1"/>
  <c r="S19" i="1"/>
  <c r="S20" i="1"/>
  <c r="S21" i="1"/>
  <c r="AA21" i="1" s="1"/>
  <c r="AC21" i="1" s="1"/>
  <c r="S22" i="1"/>
  <c r="S23" i="1"/>
  <c r="S24" i="1"/>
  <c r="S25" i="1"/>
  <c r="AA25" i="1" s="1"/>
  <c r="AC25" i="1" s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Z28" i="2" l="1"/>
  <c r="V22" i="2"/>
  <c r="V30" i="2"/>
  <c r="Z24" i="2"/>
  <c r="V26" i="2"/>
  <c r="Z20" i="2"/>
  <c r="V29" i="2"/>
  <c r="V25" i="2"/>
  <c r="V21" i="2"/>
  <c r="AA30" i="2"/>
  <c r="AC30" i="2" s="1"/>
  <c r="AA22" i="2"/>
  <c r="AC22" i="2" s="1"/>
  <c r="Z31" i="2"/>
  <c r="Z27" i="2"/>
  <c r="Z23" i="2"/>
  <c r="Z19" i="2"/>
  <c r="AA31" i="2"/>
  <c r="AC31" i="2" s="1"/>
  <c r="V28" i="2"/>
  <c r="AA28" i="2" s="1"/>
  <c r="AC28" i="2" s="1"/>
  <c r="V24" i="2"/>
  <c r="AA24" i="2" s="1"/>
  <c r="AC24" i="2" s="1"/>
  <c r="V20" i="2"/>
  <c r="AA20" i="2" s="1"/>
  <c r="AC20" i="2" s="1"/>
  <c r="V18" i="2"/>
  <c r="Z17" i="2"/>
  <c r="AA38" i="1"/>
  <c r="AC38" i="1" s="1"/>
  <c r="AA37" i="1"/>
  <c r="AC37" i="1" s="1"/>
  <c r="AA35" i="1"/>
  <c r="AC35" i="1" s="1"/>
  <c r="AA34" i="1"/>
  <c r="AC34" i="1" s="1"/>
  <c r="AA32" i="1"/>
  <c r="AC32" i="1" s="1"/>
  <c r="AA30" i="1"/>
  <c r="AC30" i="1" s="1"/>
  <c r="AA29" i="1"/>
  <c r="AC29" i="1" s="1"/>
  <c r="AA28" i="1"/>
  <c r="AC28" i="1" s="1"/>
  <c r="AA22" i="1"/>
  <c r="AC22" i="1" s="1"/>
  <c r="AA20" i="1"/>
  <c r="AC20" i="1" s="1"/>
  <c r="AA36" i="1"/>
  <c r="AC36" i="1" s="1"/>
  <c r="AA33" i="1"/>
  <c r="AC33" i="1" s="1"/>
  <c r="AA31" i="1"/>
  <c r="AC31" i="1" s="1"/>
  <c r="AA27" i="1"/>
  <c r="AC27" i="1" s="1"/>
  <c r="AA26" i="1"/>
  <c r="AC26" i="1" s="1"/>
  <c r="AA24" i="1"/>
  <c r="AC24" i="1" s="1"/>
  <c r="AA23" i="1"/>
  <c r="AC23" i="1" s="1"/>
  <c r="AA19" i="1"/>
  <c r="AC19" i="1" s="1"/>
  <c r="AA18" i="1"/>
  <c r="AC18" i="1" s="1"/>
  <c r="AA17" i="1"/>
  <c r="AC17" i="1" s="1"/>
  <c r="T16" i="1"/>
  <c r="Z16" i="1" s="1"/>
  <c r="S16" i="1"/>
  <c r="T16" i="2"/>
  <c r="Z16" i="2" s="1"/>
  <c r="S16" i="2"/>
  <c r="AA17" i="2" l="1"/>
  <c r="AC17" i="2" s="1"/>
  <c r="AA23" i="2"/>
  <c r="AC23" i="2" s="1"/>
  <c r="AA27" i="2"/>
  <c r="AC27" i="2" s="1"/>
  <c r="AA19" i="2"/>
  <c r="AC19" i="2" s="1"/>
  <c r="AA18" i="2"/>
  <c r="AC18" i="2" s="1"/>
  <c r="AA26" i="2"/>
  <c r="AC26" i="2" s="1"/>
  <c r="AA29" i="2"/>
  <c r="AC29" i="2" s="1"/>
  <c r="AA21" i="2"/>
  <c r="AC21" i="2" s="1"/>
  <c r="AA25" i="2"/>
  <c r="AC25" i="2" s="1"/>
  <c r="V16" i="2"/>
  <c r="X16" i="1"/>
  <c r="V16" i="1"/>
  <c r="AA16" i="2" l="1"/>
  <c r="AC16" i="2" s="1"/>
  <c r="AA16" i="1"/>
  <c r="AC16" i="1" s="1"/>
</calcChain>
</file>

<file path=xl/sharedStrings.xml><?xml version="1.0" encoding="utf-8"?>
<sst xmlns="http://schemas.openxmlformats.org/spreadsheetml/2006/main" count="266" uniqueCount="93">
  <si>
    <t>Profesinių gebėjimų įvertinimas</t>
  </si>
  <si>
    <t>Profesinis orientavimas ir konsultavimas</t>
  </si>
  <si>
    <t>Profesinių gebėjimų atkūrimas arba naujų išugdymas</t>
  </si>
  <si>
    <t>Pagalba įsidarbinant</t>
  </si>
  <si>
    <t>Profesinis mokymas</t>
  </si>
  <si>
    <t xml:space="preserve">Maitinimo kaina visam programos laikotarpiui </t>
  </si>
  <si>
    <t>Apgyvendinimo kaina visam programos laikotarpiui</t>
  </si>
  <si>
    <t>Transporto kaina visam programos laikotarpiui</t>
  </si>
  <si>
    <t>Maitinimo paslaugos</t>
  </si>
  <si>
    <t>Apgyvendinimo paslaugos</t>
  </si>
  <si>
    <t>Transporto paslaugos</t>
  </si>
  <si>
    <t>Pastaba. Pasiūlymo kainų paskaičiavimai:</t>
  </si>
  <si>
    <t>Trukmė dienomis</t>
  </si>
  <si>
    <r>
      <rPr>
        <b/>
        <sz val="10"/>
        <color theme="1"/>
        <rFont val="Times New Roman"/>
        <family val="1"/>
        <charset val="186"/>
      </rPr>
      <t>Formaliojo</t>
    </r>
    <r>
      <rPr>
        <sz val="10"/>
        <color theme="1"/>
        <rFont val="Times New Roman"/>
        <family val="1"/>
        <charset val="186"/>
      </rPr>
      <t xml:space="preserve"> profesinio mokymo programos valstybinis kodas </t>
    </r>
  </si>
  <si>
    <t>Darbingumo lygis</t>
  </si>
  <si>
    <t>Pirkimo objekto dalies Nr.</t>
  </si>
  <si>
    <t>Paslaugų teikimo vieta</t>
  </si>
  <si>
    <t>Reabilitacinio, socialinio, psichologinio, darbo imitavimo priemonės</t>
  </si>
  <si>
    <t xml:space="preserve">Tiekėjas: </t>
  </si>
  <si>
    <t>Tiekėjas:</t>
  </si>
  <si>
    <t>(tiekėjo pavadinimas, adresas, Jeigu dalyvauja ūkio subjektų grupė, surašomi visi dalyviai)</t>
  </si>
  <si>
    <t>(tiekėjo pavadinimas, adresas, jeigu dalyvauja ūkio subjektų grupė, surašomi visi dalyviai)</t>
  </si>
  <si>
    <t>Trukmė valandomis</t>
  </si>
  <si>
    <t>Palaikymas darbo vietoje</t>
  </si>
  <si>
    <r>
      <t>Profesinės reabilitacijos programos (</t>
    </r>
    <r>
      <rPr>
        <i/>
        <sz val="10"/>
        <color theme="1"/>
        <rFont val="Times New Roman"/>
        <family val="1"/>
        <charset val="186"/>
      </rPr>
      <t>išskyrus "Palaikymo darbo vietoje" paslaugą</t>
    </r>
    <r>
      <rPr>
        <sz val="10"/>
        <color theme="1"/>
        <rFont val="Times New Roman"/>
        <family val="1"/>
        <charset val="186"/>
      </rPr>
      <t>)</t>
    </r>
    <r>
      <rPr>
        <b/>
        <sz val="10"/>
        <color theme="1"/>
        <rFont val="Times New Roman"/>
        <family val="1"/>
        <charset val="186"/>
      </rPr>
      <t xml:space="preserve"> trukmė dienomis</t>
    </r>
  </si>
  <si>
    <r>
      <t>Profesinės reabilitacijos programos (</t>
    </r>
    <r>
      <rPr>
        <i/>
        <sz val="10"/>
        <rFont val="Times New Roman"/>
        <family val="1"/>
        <charset val="186"/>
      </rPr>
      <t>išskyrus "Palaikymo darbo vietoje" paslaugą</t>
    </r>
    <r>
      <rPr>
        <sz val="10"/>
        <rFont val="Times New Roman"/>
        <family val="1"/>
        <charset val="186"/>
      </rPr>
      <t>)</t>
    </r>
    <r>
      <rPr>
        <b/>
        <sz val="10"/>
        <rFont val="Times New Roman"/>
        <family val="1"/>
        <charset val="186"/>
      </rPr>
      <t xml:space="preserve"> trukmė dienomis</t>
    </r>
  </si>
  <si>
    <t>Vienos dienos įkainis su PVM, Eur</t>
  </si>
  <si>
    <t>Vienos valandos įkainis su PVM, Eur</t>
  </si>
  <si>
    <r>
      <t>Profesinės reabilitacijos programos</t>
    </r>
    <r>
      <rPr>
        <b/>
        <sz val="10"/>
        <color theme="1"/>
        <rFont val="Times New Roman"/>
        <family val="1"/>
        <charset val="186"/>
      </rPr>
      <t xml:space="preserve"> kaina Eur su PVM </t>
    </r>
  </si>
  <si>
    <t>Vienos dienos maitinimo kaina su PVM, Eur</t>
  </si>
  <si>
    <t>Vienos dienos apgyvendinimo kaina su PVM, Eur</t>
  </si>
  <si>
    <t>Vienos dienos transporto kaina su PVM, Eur</t>
  </si>
  <si>
    <r>
      <rPr>
        <b/>
        <sz val="11"/>
        <color theme="1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theme="1"/>
        <rFont val="Times New Roman"/>
        <family val="1"/>
        <charset val="186"/>
      </rPr>
      <t>(</t>
    </r>
    <r>
      <rPr>
        <sz val="10"/>
        <color theme="1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theme="1"/>
        <rFont val="Times New Roman"/>
        <family val="1"/>
        <charset val="186"/>
      </rPr>
      <t xml:space="preserve">               Eur su PVM                </t>
    </r>
    <r>
      <rPr>
        <i/>
        <sz val="10"/>
        <color theme="1"/>
        <rFont val="Times New Roman"/>
        <family val="1"/>
        <charset val="186"/>
      </rPr>
      <t xml:space="preserve">(suma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>)</t>
    </r>
  </si>
  <si>
    <t xml:space="preserve">Maksimalus dalyvių kiekis </t>
  </si>
  <si>
    <t>30-45 proc.</t>
  </si>
  <si>
    <t>Kaunas</t>
  </si>
  <si>
    <t>0-25 proc.</t>
  </si>
  <si>
    <t>Archyvaro mokymo programa</t>
  </si>
  <si>
    <t>Auklės - namų ūkio ekonomės mokymo programa</t>
  </si>
  <si>
    <t>Dekupažo mokymo programa</t>
  </si>
  <si>
    <t>Individualaus gyvenamojo namo aplinkos tvarkymo mokymo programa</t>
  </si>
  <si>
    <t>Informacinių technologijų mokymo programa</t>
  </si>
  <si>
    <t>Interjero dizaino mokymo programa</t>
  </si>
  <si>
    <t>0-25 proc</t>
  </si>
  <si>
    <t>Kapų tvarkymo mokymo programa</t>
  </si>
  <si>
    <t>Keramikos dirbinių lipdytojo mokymo programa</t>
  </si>
  <si>
    <t>Kompiuterinio raštingumo mokymo programa</t>
  </si>
  <si>
    <t>Sodininko padėjėjo mokymo programa</t>
  </si>
  <si>
    <t>Viešbučio kambarinės mokymo programa</t>
  </si>
  <si>
    <t>Želdynų prižiūrėtojo mokymo programa</t>
  </si>
  <si>
    <r>
      <rPr>
        <b/>
        <sz val="11"/>
        <color theme="1"/>
        <rFont val="Times New Roman"/>
        <family val="1"/>
        <charset val="186"/>
      </rPr>
      <t>Maksimalus dalyvių kiekis</t>
    </r>
    <r>
      <rPr>
        <b/>
        <sz val="10"/>
        <color theme="1"/>
        <rFont val="Times New Roman"/>
        <family val="1"/>
        <charset val="186"/>
      </rPr>
      <t xml:space="preserve"> </t>
    </r>
  </si>
  <si>
    <t>Pasiūlymo kaina pirkimo objekto daliai              Eur su PVM                (suma skaičiais) (27x28)</t>
  </si>
  <si>
    <r>
      <t>P</t>
    </r>
    <r>
      <rPr>
        <sz val="11"/>
        <color theme="1"/>
        <rFont val="Times New Roman"/>
        <family val="1"/>
        <charset val="186"/>
      </rPr>
      <t>rofesinės</t>
    </r>
    <r>
      <rPr>
        <strike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reabilitacijos programos (ciklo) pavadinimas</t>
    </r>
  </si>
  <si>
    <t>Apskaitininko mokymo programa</t>
  </si>
  <si>
    <t>Avalynės taisytojo mokymo programa</t>
  </si>
  <si>
    <t>Dailiųjų rankdarbių gamintojo mokymo programa</t>
  </si>
  <si>
    <t>Elektroninio verslo mokymo programa</t>
  </si>
  <si>
    <t>Floristo - gėlių pardavėjo mokymo programa</t>
  </si>
  <si>
    <t>Fotografo mokymo programa</t>
  </si>
  <si>
    <t>Kompiuterio vartojimo pagrindai mokymo programa</t>
  </si>
  <si>
    <t>Lankomosios priežiūros darbuotojo mokymo programa</t>
  </si>
  <si>
    <t>Odontologo pagalbininko mokymo programa</t>
  </si>
  <si>
    <t>Pagalbinio virtuvės darbuotojo mokymo programa</t>
  </si>
  <si>
    <t>Prekybinės salės darbuotojo mokymo programa</t>
  </si>
  <si>
    <t>Slaugytojo padėjėjo mokymo programa</t>
  </si>
  <si>
    <t>Socialinio darbuotojo padėjėjo mokymo programa</t>
  </si>
  <si>
    <t>Valytojo mokymo programa</t>
  </si>
  <si>
    <t>Verslo organizatoriaus mokymo programa</t>
  </si>
  <si>
    <t>Vytelių pynėjo mokymo programa</t>
  </si>
  <si>
    <r>
      <t xml:space="preserve">Neįgalumo pobūdis </t>
    </r>
    <r>
      <rPr>
        <b/>
        <sz val="10"/>
        <color theme="1"/>
        <rFont val="Times New Roman"/>
        <family val="1"/>
        <charset val="186"/>
      </rPr>
      <t>(Nurodo tiekėjas)</t>
    </r>
  </si>
  <si>
    <r>
      <t>1.</t>
    </r>
    <r>
      <rPr>
        <sz val="11"/>
        <color theme="1"/>
        <rFont val="Times New Roman"/>
        <family val="1"/>
        <charset val="186"/>
      </rPr>
      <t xml:space="preserve"> 19 stulpelyje nurodoma tik profesinės reabilitacijos programos (ciklo) kaina </t>
    </r>
  </si>
  <si>
    <t>t.y. (7 stulpelis x 8 stulpelis) + (9 stulpelis x 10 stulpelis) + (11 stulpelis x 12 stulpelis) + (13 stulpelis x 14 stulpelis) +(15 stulpelis x 16 stulpelis) + (17 stulpelis x 18 stulpelis)= visos programos kaina.</t>
  </si>
  <si>
    <r>
      <t>2.</t>
    </r>
    <r>
      <rPr>
        <sz val="11"/>
        <color theme="1"/>
        <rFont val="Times New Roman"/>
        <family val="1"/>
        <charset val="186"/>
      </rPr>
      <t xml:space="preserve"> 22 stulpelyje nurodoma maitinimo kaina visam programos laikotarpiui, t.y. 20 stulpelis x 21 stulpelis = maitinimo kaina.</t>
    </r>
  </si>
  <si>
    <r>
      <t>3.</t>
    </r>
    <r>
      <rPr>
        <sz val="11"/>
        <color theme="1"/>
        <rFont val="Times New Roman"/>
        <family val="1"/>
        <charset val="186"/>
      </rPr>
      <t xml:space="preserve"> 24 stulpelyje nurodoma apgyvendinimo kaina visam programos laikotarpiui t.y. ((20 stulpelis : 0,7 koeficiento) + 60 galimų ligos dienų (gautą sumą suapvalinam iki sveikų skaičių)) x 23 stulpelis = apgyvendinimo kaina.</t>
    </r>
  </si>
  <si>
    <t>1 pvz.: 20 stulpelio reikšmė yra 111 darbo dienų. Tai 111 darbo dienų : 0,7 koeficiento + 60 (galimų ligos dienų) = 218,57(gautą sumą suapvalinam iki sveikų skaičių), t.y. 219 kalendorinių dienų. Gautas kalendorines apgyvendinimo dienas, dauginam iš vienos dienos įkainio, pvz.: 219 x 3,76 Eur = 823,44 Eur.</t>
  </si>
  <si>
    <t>2 pvz.: 20 stulpelio reikšmė yra 180 darbo dienų. Tai 180 darbo dienų : 0,7 koeficiento + 60 (galimų ligos dienų) = 317,14 (gautą sumą suapvalinam iki sveikų skaičių), t.y. 317 kalendorinių dienų. Gautas kalendorines apgyvendinimo dienas, dauginam iš vienos dienos įkainio, pvz.: 317 x 3,76 Eur = 1191,92 Eur.</t>
  </si>
  <si>
    <r>
      <t>4.</t>
    </r>
    <r>
      <rPr>
        <sz val="11"/>
        <color theme="1"/>
        <rFont val="Times New Roman"/>
        <family val="1"/>
        <charset val="186"/>
      </rPr>
      <t xml:space="preserve"> 26 stulpelyje nurodoma transporto kaina visam programos laikotarpiui t.y. 20 stulpelis x 25 stulpelis = transporto kaina.</t>
    </r>
  </si>
  <si>
    <r>
      <t>5.</t>
    </r>
    <r>
      <rPr>
        <sz val="11"/>
        <color theme="1"/>
        <rFont val="Times New Roman"/>
        <family val="1"/>
        <charset val="186"/>
      </rPr>
      <t xml:space="preserve"> 27 stulpelyje nurodoma bendra profesinės reabilitacijos kaina vienam asmeniui t.y. 19 stulpelis + 22 stulpelis + 24 stulpelis + 26 stulpelis = bendra programos kaina skaičiais.</t>
    </r>
  </si>
  <si>
    <r>
      <t xml:space="preserve">Pasiūlymo dėl profesinės reabilitacijos paslaugų, finansuojamų iš valstybės biudžeto, užimtumo fondo ir/ar ESF lėšų, pirkimo  </t>
    </r>
    <r>
      <rPr>
        <b/>
        <sz val="10"/>
        <color theme="1"/>
        <rFont val="Times New Roman"/>
        <family val="1"/>
        <charset val="186"/>
      </rPr>
      <t xml:space="preserve">1.2. priedas </t>
    </r>
  </si>
  <si>
    <r>
      <t xml:space="preserve">Pasiūlymo dėl profesinės reabilitacijos paslaugų, finansuojamų iš valstybės biudžeto, užimtumo fondo ir/ar ESF lėšų, pirkimo                                                              </t>
    </r>
    <r>
      <rPr>
        <b/>
        <sz val="10"/>
        <color theme="1"/>
        <rFont val="Times New Roman"/>
        <family val="1"/>
        <charset val="186"/>
      </rPr>
      <t xml:space="preserve">1.1. priedas </t>
    </r>
  </si>
  <si>
    <r>
      <t xml:space="preserve">6. </t>
    </r>
    <r>
      <rPr>
        <sz val="11"/>
        <color theme="1"/>
        <rFont val="Times New Roman"/>
        <family val="1"/>
        <charset val="186"/>
      </rPr>
      <t>20 stulpelyje nurodoma visos profesinės reabilitacijos programos trukmė (išskyrus "Palaikymo darbo vietoje" paslaugą) darbo dienomis, t.y. 7 stulpelis + 9 stulpelis + 11 stulpelis + 13 stulpelis + 15 stulpelis = bendra programos trukmė (išskyrus "Palaikymo darbo vietoje" paslaugą, t.y. 17 stulpelį)</t>
    </r>
  </si>
  <si>
    <r>
      <t xml:space="preserve">6. </t>
    </r>
    <r>
      <rPr>
        <sz val="11"/>
        <color theme="1"/>
        <rFont val="Times New Roman"/>
        <family val="1"/>
        <charset val="186"/>
      </rPr>
      <t>20 stulpelyje nurodoma visos profesinės reabilitacijos programos trukmė (išskyrus "Palaikymo darbo vietoje" paslaugą) darbo dienomis, t.y.7 stulpelis + 9 stulpelis + 11 stulpelis + 13 stulpelis + 15 stulpelis = bendra programos trukmė (išskyrus "Palaikymo darbo vietoje" paslaugą, t.y. 17 stulpelį)</t>
    </r>
  </si>
  <si>
    <r>
      <rPr>
        <b/>
        <sz val="10"/>
        <color theme="1"/>
        <rFont val="Times New Roman"/>
        <family val="1"/>
        <charset val="186"/>
      </rPr>
      <t>Neformaliojo*</t>
    </r>
    <r>
      <rPr>
        <sz val="10"/>
        <color theme="1"/>
        <rFont val="Times New Roman"/>
        <family val="1"/>
        <charset val="186"/>
      </rPr>
      <t xml:space="preserve"> profesinio mokymo programos valstybinis kodas </t>
    </r>
    <r>
      <rPr>
        <b/>
        <sz val="10"/>
        <color theme="1"/>
        <rFont val="Times New Roman"/>
        <family val="1"/>
        <charset val="186"/>
      </rPr>
      <t>(Įrašo tiekėjas)</t>
    </r>
    <r>
      <rPr>
        <sz val="10"/>
        <color theme="1"/>
        <rFont val="Times New Roman"/>
        <family val="1"/>
        <charset val="186"/>
      </rPr>
      <t xml:space="preserve"> </t>
    </r>
  </si>
  <si>
    <r>
      <rPr>
        <b/>
        <sz val="11"/>
        <color theme="1"/>
        <rFont val="Times New Roman"/>
        <family val="1"/>
        <charset val="186"/>
      </rPr>
      <t>Pasiūlymo kaina pirkimo objekto daliai</t>
    </r>
    <r>
      <rPr>
        <b/>
        <sz val="10"/>
        <color theme="1"/>
        <rFont val="Times New Roman"/>
        <family val="1"/>
        <charset val="186"/>
      </rPr>
      <t xml:space="preserve">              Eur su PVM                </t>
    </r>
    <r>
      <rPr>
        <i/>
        <sz val="10"/>
        <color theme="1"/>
        <rFont val="Times New Roman"/>
        <family val="1"/>
        <charset val="186"/>
      </rPr>
      <t>(</t>
    </r>
    <r>
      <rPr>
        <b/>
        <i/>
        <sz val="10"/>
        <color theme="1"/>
        <rFont val="Times New Roman"/>
        <family val="1"/>
        <charset val="186"/>
      </rPr>
      <t>suma</t>
    </r>
    <r>
      <rPr>
        <i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 xml:space="preserve">) </t>
    </r>
    <r>
      <rPr>
        <b/>
        <i/>
        <sz val="10"/>
        <color theme="1"/>
        <rFont val="Times New Roman"/>
        <family val="1"/>
        <charset val="186"/>
      </rPr>
      <t>(27x28)</t>
    </r>
  </si>
  <si>
    <r>
      <rPr>
        <b/>
        <sz val="11"/>
        <color theme="1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theme="1"/>
        <rFont val="Times New Roman"/>
        <family val="1"/>
        <charset val="186"/>
      </rPr>
      <t>(</t>
    </r>
    <r>
      <rPr>
        <sz val="10"/>
        <color theme="1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theme="1"/>
        <rFont val="Times New Roman"/>
        <family val="1"/>
        <charset val="186"/>
      </rPr>
      <t xml:space="preserve">               Eur su PVM                </t>
    </r>
    <r>
      <rPr>
        <i/>
        <sz val="10"/>
        <color theme="1"/>
        <rFont val="Times New Roman"/>
        <family val="1"/>
        <charset val="186"/>
      </rPr>
      <t>(</t>
    </r>
    <r>
      <rPr>
        <b/>
        <i/>
        <sz val="10"/>
        <color theme="1"/>
        <rFont val="Times New Roman"/>
        <family val="1"/>
        <charset val="186"/>
      </rPr>
      <t>suma</t>
    </r>
    <r>
      <rPr>
        <i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>)</t>
    </r>
  </si>
  <si>
    <t>Fizinė, jutimo</t>
  </si>
  <si>
    <t>Fizinė, jutimo, psichikos</t>
  </si>
  <si>
    <t>Fizinė, jutimo, psichikos, sutrikusio intelekto</t>
  </si>
  <si>
    <r>
      <rPr>
        <sz val="12"/>
        <color theme="1"/>
        <rFont val="Times New Roman"/>
        <family val="1"/>
        <charset val="186"/>
      </rPr>
      <t xml:space="preserve">PASIŪLYMAS  PROFESINĖS REABILITACIJOS PASLAUGŲ PAGAL FORMALIOJO PROFESINIO MOKYMO PROGRAMAS PIRKIMUI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186"/>
      </rPr>
      <t>(25, 26, 41, 42, 52, 53, 68, 69, 72, 73, 87, 88, 119, 120, 134, 170, 172, 207, 224, 231, 249, 254, 276 PIRKIMO OBJEKTO DALYS)</t>
    </r>
  </si>
  <si>
    <t>Mokymo paslaugos neapmokestinamos PVM tarifu pagal PVM įstatymo 22 str. 1 d.</t>
  </si>
  <si>
    <t>VIEŠOJI ĮSTAIGA "VILTIES ŽIEDAS", A. JUOZAPAVIČIAUS PR. 7C, KAUNAS</t>
  </si>
  <si>
    <r>
      <t>Profesinės</t>
    </r>
    <r>
      <rPr>
        <strike/>
        <sz val="10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>reabilitacijos programos (ciklo) pavadinimas</t>
    </r>
  </si>
  <si>
    <r>
      <rPr>
        <sz val="12"/>
        <color theme="1"/>
        <rFont val="Times New Roman"/>
        <family val="1"/>
        <charset val="186"/>
      </rPr>
      <t>PASIŪLYMAS  PROFESINĖS REABILITACIJOS PASLAUGŲ PAGAL NEFORMALIOJO PROFESINIO MOKYMO PROGRAMAS PIRKIMUI</t>
    </r>
    <r>
      <rPr>
        <b/>
        <sz val="12"/>
        <color theme="1"/>
        <rFont val="Times New Roman"/>
        <family val="1"/>
        <charset val="186"/>
      </rPr>
      <t xml:space="preserve"> (299, 300, 327, 328, 331, 335, 336, 354, 355, 365, 366, 412, 413, 433, 437, 438 PIRKIMO OBJEKTO DALYS)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</si>
</sst>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9C6500"/>
      <name val="Calibri"/>
      <family val="2"/>
      <charset val="186"/>
      <scheme val="minor"/>
    </font>
    <font>
      <strike/>
      <sz val="11"/>
      <color theme="1"/>
      <name val="Times New Roman"/>
      <family val="1"/>
      <charset val="186"/>
    </font>
    <font>
      <strike/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2" borderId="0" applyNumberFormat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Fill="1"/>
    <xf numFmtId="0" fontId="0" fillId="0" borderId="0" xfId="0" applyFill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top" wrapText="1"/>
    </xf>
    <xf numFmtId="0" fontId="12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54"/>
  <sheetViews>
    <sheetView topLeftCell="D35" zoomScale="85" zoomScaleNormal="85" workbookViewId="0">
      <selection activeCell="AC17" sqref="AC17"/>
    </sheetView>
  </sheetViews>
  <sheetFormatPr defaultRowHeight="15" x14ac:dyDescent="0.25"/>
  <cols>
    <col min="1" max="1" width="8" customWidth="1"/>
    <col min="2" max="2" width="17.7109375" customWidth="1"/>
    <col min="3" max="3" width="10.7109375" customWidth="1"/>
    <col min="4" max="4" width="10" customWidth="1"/>
    <col min="5" max="5" width="10.140625" customWidth="1"/>
    <col min="6" max="6" width="8.7109375" style="9" customWidth="1"/>
    <col min="7" max="7" width="3.28515625" customWidth="1"/>
    <col min="8" max="8" width="6.28515625" customWidth="1"/>
    <col min="9" max="9" width="4.5703125" customWidth="1"/>
    <col min="10" max="10" width="7.42578125" customWidth="1"/>
    <col min="11" max="11" width="7.140625" customWidth="1"/>
    <col min="12" max="12" width="7.28515625" customWidth="1"/>
    <col min="13" max="13" width="4.5703125" customWidth="1"/>
    <col min="14" max="14" width="6.28515625" customWidth="1"/>
    <col min="15" max="15" width="4.5703125" customWidth="1"/>
    <col min="16" max="18" width="5.5703125" customWidth="1"/>
    <col min="19" max="19" width="11.7109375" customWidth="1"/>
    <col min="20" max="20" width="12.85546875" style="16" customWidth="1"/>
    <col min="21" max="21" width="7.85546875" customWidth="1"/>
    <col min="22" max="22" width="8" customWidth="1"/>
    <col min="23" max="26" width="7.85546875" customWidth="1"/>
    <col min="27" max="27" width="13.42578125" style="9" customWidth="1"/>
    <col min="29" max="29" width="11.28515625" customWidth="1"/>
  </cols>
  <sheetData>
    <row r="2" spans="1:29" ht="15" customHeight="1" x14ac:dyDescent="0.25">
      <c r="U2" s="77" t="s">
        <v>79</v>
      </c>
      <c r="V2" s="77"/>
      <c r="W2" s="77"/>
      <c r="X2" s="77"/>
      <c r="Y2" s="77"/>
      <c r="Z2" s="77"/>
    </row>
    <row r="3" spans="1:29" x14ac:dyDescent="0.25">
      <c r="U3" s="77"/>
      <c r="V3" s="77"/>
      <c r="W3" s="77"/>
      <c r="X3" s="77"/>
      <c r="Y3" s="77"/>
      <c r="Z3" s="77"/>
    </row>
    <row r="4" spans="1:29" ht="15" customHeight="1" x14ac:dyDescent="0.25">
      <c r="B4" s="79" t="s">
        <v>88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7"/>
      <c r="V4" s="77"/>
      <c r="W4" s="77"/>
      <c r="X4" s="77"/>
      <c r="Y4" s="77"/>
      <c r="Z4" s="77"/>
    </row>
    <row r="5" spans="1:29" ht="13.5" customHeight="1" x14ac:dyDescent="0.25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7"/>
      <c r="V5" s="77"/>
      <c r="W5" s="77"/>
      <c r="X5" s="77"/>
      <c r="Y5" s="77"/>
      <c r="Z5" s="77"/>
    </row>
    <row r="6" spans="1:29" ht="15" customHeight="1" x14ac:dyDescent="0.25"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8"/>
      <c r="V6" s="78"/>
      <c r="W6" s="78"/>
      <c r="X6" s="78"/>
      <c r="Y6" s="78"/>
      <c r="Z6" s="78"/>
    </row>
    <row r="7" spans="1:29" ht="15" customHeight="1" x14ac:dyDescent="0.25"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13"/>
      <c r="V7" s="13"/>
      <c r="W7" s="13"/>
      <c r="X7" s="13"/>
      <c r="Y7" s="13"/>
      <c r="Z7" s="13"/>
    </row>
    <row r="8" spans="1:29" ht="15" customHeight="1" x14ac:dyDescent="0.25">
      <c r="B8" s="17" t="s">
        <v>18</v>
      </c>
      <c r="C8" s="65" t="s">
        <v>90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17"/>
      <c r="P8" s="17"/>
      <c r="Q8" s="18"/>
      <c r="R8" s="18"/>
      <c r="S8" s="19"/>
      <c r="T8" s="21"/>
      <c r="U8" s="13"/>
      <c r="V8" s="13"/>
      <c r="W8" s="13"/>
      <c r="X8" s="13"/>
      <c r="Y8" s="13"/>
      <c r="Z8" s="13"/>
    </row>
    <row r="9" spans="1:29" ht="15" customHeight="1" x14ac:dyDescent="0.25">
      <c r="B9" s="17"/>
      <c r="C9" s="66" t="s">
        <v>20</v>
      </c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17"/>
      <c r="P9" s="17"/>
      <c r="Q9" s="18"/>
      <c r="R9" s="18"/>
      <c r="S9" s="19"/>
      <c r="T9" s="21"/>
      <c r="U9" s="13"/>
      <c r="V9" s="13"/>
      <c r="W9" s="13"/>
      <c r="X9" s="13"/>
      <c r="Y9" s="13"/>
      <c r="Z9" s="13"/>
    </row>
    <row r="10" spans="1:29" ht="15.75" thickBot="1" x14ac:dyDescent="0.3"/>
    <row r="11" spans="1:29" ht="91.5" customHeight="1" x14ac:dyDescent="0.25">
      <c r="A11" s="83" t="s">
        <v>15</v>
      </c>
      <c r="B11" s="74" t="s">
        <v>52</v>
      </c>
      <c r="C11" s="74" t="s">
        <v>13</v>
      </c>
      <c r="D11" s="74" t="s">
        <v>69</v>
      </c>
      <c r="E11" s="74" t="s">
        <v>14</v>
      </c>
      <c r="F11" s="68" t="s">
        <v>16</v>
      </c>
      <c r="G11" s="74" t="s">
        <v>0</v>
      </c>
      <c r="H11" s="74"/>
      <c r="I11" s="74" t="s">
        <v>1</v>
      </c>
      <c r="J11" s="74"/>
      <c r="K11" s="74" t="s">
        <v>2</v>
      </c>
      <c r="L11" s="74"/>
      <c r="M11" s="74"/>
      <c r="N11" s="74"/>
      <c r="O11" s="74" t="s">
        <v>3</v>
      </c>
      <c r="P11" s="74"/>
      <c r="Q11" s="87" t="s">
        <v>23</v>
      </c>
      <c r="R11" s="88"/>
      <c r="S11" s="74" t="s">
        <v>28</v>
      </c>
      <c r="T11" s="80" t="s">
        <v>24</v>
      </c>
      <c r="U11" s="74" t="s">
        <v>8</v>
      </c>
      <c r="V11" s="74"/>
      <c r="W11" s="74" t="s">
        <v>9</v>
      </c>
      <c r="X11" s="74"/>
      <c r="Y11" s="74" t="s">
        <v>10</v>
      </c>
      <c r="Z11" s="74"/>
      <c r="AA11" s="71" t="s">
        <v>32</v>
      </c>
      <c r="AB11" s="71" t="s">
        <v>50</v>
      </c>
      <c r="AC11" s="86" t="s">
        <v>51</v>
      </c>
    </row>
    <row r="12" spans="1:29" ht="71.25" customHeight="1" x14ac:dyDescent="0.25">
      <c r="A12" s="84"/>
      <c r="B12" s="75"/>
      <c r="C12" s="75"/>
      <c r="D12" s="75"/>
      <c r="E12" s="75"/>
      <c r="F12" s="69"/>
      <c r="G12" s="75"/>
      <c r="H12" s="75"/>
      <c r="I12" s="75"/>
      <c r="J12" s="75"/>
      <c r="K12" s="75" t="s">
        <v>17</v>
      </c>
      <c r="L12" s="75"/>
      <c r="M12" s="75" t="s">
        <v>4</v>
      </c>
      <c r="N12" s="75"/>
      <c r="O12" s="75"/>
      <c r="P12" s="75"/>
      <c r="Q12" s="89"/>
      <c r="R12" s="90"/>
      <c r="S12" s="75"/>
      <c r="T12" s="81"/>
      <c r="U12" s="75"/>
      <c r="V12" s="75"/>
      <c r="W12" s="75"/>
      <c r="X12" s="75"/>
      <c r="Y12" s="75"/>
      <c r="Z12" s="75"/>
      <c r="AA12" s="72"/>
      <c r="AB12" s="72"/>
      <c r="AC12" s="72"/>
    </row>
    <row r="13" spans="1:29" ht="53.25" customHeight="1" x14ac:dyDescent="0.25">
      <c r="A13" s="84"/>
      <c r="B13" s="75"/>
      <c r="C13" s="75"/>
      <c r="D13" s="75"/>
      <c r="E13" s="75"/>
      <c r="F13" s="69"/>
      <c r="G13" s="63" t="s">
        <v>12</v>
      </c>
      <c r="H13" s="63" t="s">
        <v>26</v>
      </c>
      <c r="I13" s="63" t="s">
        <v>12</v>
      </c>
      <c r="J13" s="63" t="s">
        <v>26</v>
      </c>
      <c r="K13" s="63" t="s">
        <v>12</v>
      </c>
      <c r="L13" s="63" t="s">
        <v>26</v>
      </c>
      <c r="M13" s="63" t="s">
        <v>12</v>
      </c>
      <c r="N13" s="63" t="s">
        <v>26</v>
      </c>
      <c r="O13" s="63" t="s">
        <v>12</v>
      </c>
      <c r="P13" s="63" t="s">
        <v>26</v>
      </c>
      <c r="Q13" s="63" t="s">
        <v>22</v>
      </c>
      <c r="R13" s="63" t="s">
        <v>27</v>
      </c>
      <c r="S13" s="75"/>
      <c r="T13" s="81"/>
      <c r="U13" s="63" t="s">
        <v>29</v>
      </c>
      <c r="V13" s="63" t="s">
        <v>5</v>
      </c>
      <c r="W13" s="63" t="s">
        <v>30</v>
      </c>
      <c r="X13" s="63" t="s">
        <v>6</v>
      </c>
      <c r="Y13" s="63" t="s">
        <v>31</v>
      </c>
      <c r="Z13" s="63" t="s">
        <v>7</v>
      </c>
      <c r="AA13" s="72"/>
      <c r="AB13" s="72"/>
      <c r="AC13" s="72"/>
    </row>
    <row r="14" spans="1:29" ht="52.5" customHeight="1" thickBot="1" x14ac:dyDescent="0.3">
      <c r="A14" s="85"/>
      <c r="B14" s="76"/>
      <c r="C14" s="76"/>
      <c r="D14" s="76"/>
      <c r="E14" s="76"/>
      <c r="F14" s="70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76"/>
      <c r="T14" s="82"/>
      <c r="U14" s="64"/>
      <c r="V14" s="64"/>
      <c r="W14" s="64"/>
      <c r="X14" s="64"/>
      <c r="Y14" s="64"/>
      <c r="Z14" s="64"/>
      <c r="AA14" s="73"/>
      <c r="AB14" s="73"/>
      <c r="AC14" s="73"/>
    </row>
    <row r="15" spans="1:29" s="12" customFormat="1" x14ac:dyDescent="0.25">
      <c r="A15" s="42">
        <v>1</v>
      </c>
      <c r="B15" s="32">
        <v>2</v>
      </c>
      <c r="C15" s="32">
        <v>3</v>
      </c>
      <c r="D15" s="33">
        <v>4</v>
      </c>
      <c r="E15" s="32">
        <v>5</v>
      </c>
      <c r="F15" s="32">
        <v>6</v>
      </c>
      <c r="G15" s="33">
        <v>7</v>
      </c>
      <c r="H15" s="32">
        <v>8</v>
      </c>
      <c r="I15" s="32">
        <v>9</v>
      </c>
      <c r="J15" s="33">
        <v>10</v>
      </c>
      <c r="K15" s="32">
        <v>11</v>
      </c>
      <c r="L15" s="32">
        <v>12</v>
      </c>
      <c r="M15" s="33">
        <v>13</v>
      </c>
      <c r="N15" s="32">
        <v>14</v>
      </c>
      <c r="O15" s="32">
        <v>15</v>
      </c>
      <c r="P15" s="33">
        <v>16</v>
      </c>
      <c r="Q15" s="33">
        <v>17</v>
      </c>
      <c r="R15" s="33">
        <v>18</v>
      </c>
      <c r="S15" s="33">
        <v>19</v>
      </c>
      <c r="T15" s="34">
        <v>20</v>
      </c>
      <c r="U15" s="33">
        <v>21</v>
      </c>
      <c r="V15" s="33">
        <v>22</v>
      </c>
      <c r="W15" s="33">
        <v>23</v>
      </c>
      <c r="X15" s="33">
        <v>24</v>
      </c>
      <c r="Y15" s="33">
        <v>25</v>
      </c>
      <c r="Z15" s="33">
        <v>26</v>
      </c>
      <c r="AA15" s="33">
        <v>27</v>
      </c>
      <c r="AB15" s="33">
        <v>28</v>
      </c>
      <c r="AC15" s="33">
        <v>29</v>
      </c>
    </row>
    <row r="16" spans="1:29" ht="30" x14ac:dyDescent="0.25">
      <c r="A16" s="30">
        <v>25</v>
      </c>
      <c r="B16" s="36" t="s">
        <v>53</v>
      </c>
      <c r="C16" s="35">
        <v>362041101</v>
      </c>
      <c r="D16" s="43" t="s">
        <v>85</v>
      </c>
      <c r="E16" s="29" t="s">
        <v>36</v>
      </c>
      <c r="F16" s="35" t="s">
        <v>35</v>
      </c>
      <c r="G16" s="51">
        <v>4</v>
      </c>
      <c r="H16" s="52">
        <v>26.6</v>
      </c>
      <c r="I16" s="47">
        <v>4</v>
      </c>
      <c r="J16" s="53">
        <v>26.6</v>
      </c>
      <c r="K16" s="47">
        <v>25</v>
      </c>
      <c r="L16" s="52">
        <v>26.6</v>
      </c>
      <c r="M16" s="51">
        <v>100</v>
      </c>
      <c r="N16" s="52">
        <v>26.6</v>
      </c>
      <c r="O16" s="47">
        <v>5</v>
      </c>
      <c r="P16" s="53">
        <v>26.6</v>
      </c>
      <c r="Q16" s="51">
        <v>48</v>
      </c>
      <c r="R16" s="53">
        <v>3.8</v>
      </c>
      <c r="S16" s="53">
        <f>G16*H16+I16*J16+K16*L16+M16*N16+O16*P16+Q16*R16</f>
        <v>3853.2000000000003</v>
      </c>
      <c r="T16" s="50">
        <f>G16+I16+K16+M16+O16</f>
        <v>138</v>
      </c>
      <c r="U16" s="51">
        <v>2.2799999999999998</v>
      </c>
      <c r="V16" s="51">
        <f>T16*U16</f>
        <v>314.64</v>
      </c>
      <c r="W16" s="53">
        <v>5.7</v>
      </c>
      <c r="X16" s="53">
        <f>ROUND(((T16/0.7)+60),0)*W16</f>
        <v>1464.9</v>
      </c>
      <c r="Y16" s="53">
        <v>1.9</v>
      </c>
      <c r="Z16" s="53">
        <f>T16*Y16</f>
        <v>262.2</v>
      </c>
      <c r="AA16" s="51">
        <f>S16+V16+X16+Z16</f>
        <v>5894.94</v>
      </c>
      <c r="AB16" s="29">
        <v>1</v>
      </c>
      <c r="AC16" s="49">
        <f>AA16*AB16</f>
        <v>5894.94</v>
      </c>
    </row>
    <row r="17" spans="1:29" ht="40.5" x14ac:dyDescent="0.25">
      <c r="A17" s="30">
        <v>26</v>
      </c>
      <c r="B17" s="36" t="s">
        <v>53</v>
      </c>
      <c r="C17" s="35">
        <v>362041101</v>
      </c>
      <c r="D17" s="43" t="s">
        <v>86</v>
      </c>
      <c r="E17" s="29" t="s">
        <v>34</v>
      </c>
      <c r="F17" s="35" t="s">
        <v>35</v>
      </c>
      <c r="G17" s="51">
        <v>4</v>
      </c>
      <c r="H17" s="52">
        <v>22.8</v>
      </c>
      <c r="I17" s="47">
        <v>4</v>
      </c>
      <c r="J17" s="53">
        <v>22.8</v>
      </c>
      <c r="K17" s="47">
        <v>25</v>
      </c>
      <c r="L17" s="52">
        <v>22.8</v>
      </c>
      <c r="M17" s="51">
        <v>100</v>
      </c>
      <c r="N17" s="52">
        <v>22.8</v>
      </c>
      <c r="O17" s="47">
        <v>5</v>
      </c>
      <c r="P17" s="53">
        <v>22.8</v>
      </c>
      <c r="Q17" s="51">
        <v>48</v>
      </c>
      <c r="R17" s="53">
        <v>3.8</v>
      </c>
      <c r="S17" s="53">
        <f t="shared" ref="S17:S38" si="0">G17*H17+I17*J17+K17*L17+M17*N17+O17*P17+Q17*R17</f>
        <v>3328.8</v>
      </c>
      <c r="T17" s="50">
        <f t="shared" ref="T17:T38" si="1">G17+I17+K17+M17+O17</f>
        <v>138</v>
      </c>
      <c r="U17" s="51">
        <v>2.2799999999999998</v>
      </c>
      <c r="V17" s="51">
        <f t="shared" ref="V17:V38" si="2">T17*U17</f>
        <v>314.64</v>
      </c>
      <c r="W17" s="53">
        <v>5.7</v>
      </c>
      <c r="X17" s="53">
        <f t="shared" ref="X17:X38" si="3">ROUND(((T17/0.7)+60),0)*W17</f>
        <v>1464.9</v>
      </c>
      <c r="Y17" s="53">
        <v>1.9</v>
      </c>
      <c r="Z17" s="53">
        <f t="shared" ref="Z17:Z38" si="4">T17*Y17</f>
        <v>262.2</v>
      </c>
      <c r="AA17" s="51">
        <f t="shared" ref="AA17:AA38" si="5">S17+V17+X17+Z17</f>
        <v>5370.54</v>
      </c>
      <c r="AB17" s="29">
        <v>30</v>
      </c>
      <c r="AC17" s="60">
        <f t="shared" ref="AC17:AC38" si="6">AA17*AB17</f>
        <v>161116.20000000001</v>
      </c>
    </row>
    <row r="18" spans="1:29" ht="67.5" x14ac:dyDescent="0.25">
      <c r="A18" s="30">
        <v>41</v>
      </c>
      <c r="B18" s="36" t="s">
        <v>54</v>
      </c>
      <c r="C18" s="35">
        <v>262072305</v>
      </c>
      <c r="D18" s="43" t="s">
        <v>87</v>
      </c>
      <c r="E18" s="29" t="s">
        <v>36</v>
      </c>
      <c r="F18" s="35" t="s">
        <v>35</v>
      </c>
      <c r="G18" s="51">
        <v>4</v>
      </c>
      <c r="H18" s="52">
        <v>26.6</v>
      </c>
      <c r="I18" s="47">
        <v>4</v>
      </c>
      <c r="J18" s="53">
        <v>26.6</v>
      </c>
      <c r="K18" s="47">
        <v>25</v>
      </c>
      <c r="L18" s="52">
        <v>26.6</v>
      </c>
      <c r="M18" s="51">
        <v>70</v>
      </c>
      <c r="N18" s="52">
        <v>26.6</v>
      </c>
      <c r="O18" s="47">
        <v>5</v>
      </c>
      <c r="P18" s="53">
        <v>26.6</v>
      </c>
      <c r="Q18" s="51">
        <v>48</v>
      </c>
      <c r="R18" s="53">
        <v>3.8</v>
      </c>
      <c r="S18" s="53">
        <f t="shared" si="0"/>
        <v>3055.2000000000003</v>
      </c>
      <c r="T18" s="50">
        <f t="shared" si="1"/>
        <v>108</v>
      </c>
      <c r="U18" s="51">
        <v>2.2799999999999998</v>
      </c>
      <c r="V18" s="51">
        <f t="shared" si="2"/>
        <v>246.23999999999998</v>
      </c>
      <c r="W18" s="53">
        <v>5.7</v>
      </c>
      <c r="X18" s="53">
        <f t="shared" si="3"/>
        <v>1219.8</v>
      </c>
      <c r="Y18" s="53">
        <v>1.9</v>
      </c>
      <c r="Z18" s="53">
        <f t="shared" si="4"/>
        <v>205.2</v>
      </c>
      <c r="AA18" s="51">
        <f t="shared" si="5"/>
        <v>4726.4399999999996</v>
      </c>
      <c r="AB18" s="29">
        <v>1</v>
      </c>
      <c r="AC18" s="49">
        <f t="shared" si="6"/>
        <v>4726.4399999999996</v>
      </c>
    </row>
    <row r="19" spans="1:29" ht="67.5" x14ac:dyDescent="0.25">
      <c r="A19" s="30">
        <v>42</v>
      </c>
      <c r="B19" s="36" t="s">
        <v>54</v>
      </c>
      <c r="C19" s="35">
        <v>262072305</v>
      </c>
      <c r="D19" s="43" t="s">
        <v>87</v>
      </c>
      <c r="E19" s="29" t="s">
        <v>34</v>
      </c>
      <c r="F19" s="35" t="s">
        <v>35</v>
      </c>
      <c r="G19" s="51">
        <v>4</v>
      </c>
      <c r="H19" s="52">
        <v>22.8</v>
      </c>
      <c r="I19" s="47">
        <v>4</v>
      </c>
      <c r="J19" s="53">
        <v>22.8</v>
      </c>
      <c r="K19" s="47">
        <v>25</v>
      </c>
      <c r="L19" s="52">
        <v>22.8</v>
      </c>
      <c r="M19" s="51">
        <v>70</v>
      </c>
      <c r="N19" s="52">
        <v>22.8</v>
      </c>
      <c r="O19" s="47">
        <v>5</v>
      </c>
      <c r="P19" s="53">
        <v>22.8</v>
      </c>
      <c r="Q19" s="51">
        <v>48</v>
      </c>
      <c r="R19" s="53">
        <v>3.8</v>
      </c>
      <c r="S19" s="53">
        <f t="shared" si="0"/>
        <v>2644.8</v>
      </c>
      <c r="T19" s="50">
        <f t="shared" si="1"/>
        <v>108</v>
      </c>
      <c r="U19" s="51">
        <v>2.2799999999999998</v>
      </c>
      <c r="V19" s="51">
        <f t="shared" si="2"/>
        <v>246.23999999999998</v>
      </c>
      <c r="W19" s="53">
        <v>5.7</v>
      </c>
      <c r="X19" s="53">
        <f t="shared" si="3"/>
        <v>1219.8</v>
      </c>
      <c r="Y19" s="53">
        <v>1.9</v>
      </c>
      <c r="Z19" s="53">
        <f t="shared" si="4"/>
        <v>205.2</v>
      </c>
      <c r="AA19" s="51">
        <f t="shared" si="5"/>
        <v>4316.04</v>
      </c>
      <c r="AB19" s="29">
        <v>3</v>
      </c>
      <c r="AC19" s="49">
        <f t="shared" si="6"/>
        <v>12948.119999999999</v>
      </c>
    </row>
    <row r="20" spans="1:29" ht="67.5" x14ac:dyDescent="0.25">
      <c r="A20" s="30">
        <v>52</v>
      </c>
      <c r="B20" s="36" t="s">
        <v>55</v>
      </c>
      <c r="C20" s="35">
        <v>262021407</v>
      </c>
      <c r="D20" s="43" t="s">
        <v>87</v>
      </c>
      <c r="E20" s="35" t="s">
        <v>36</v>
      </c>
      <c r="F20" s="35" t="s">
        <v>35</v>
      </c>
      <c r="G20" s="51">
        <v>4</v>
      </c>
      <c r="H20" s="52">
        <v>26.6</v>
      </c>
      <c r="I20" s="47">
        <v>4</v>
      </c>
      <c r="J20" s="53">
        <v>26.6</v>
      </c>
      <c r="K20" s="47">
        <v>25</v>
      </c>
      <c r="L20" s="52">
        <v>26.6</v>
      </c>
      <c r="M20" s="51">
        <v>120</v>
      </c>
      <c r="N20" s="52">
        <v>26.6</v>
      </c>
      <c r="O20" s="47">
        <v>5</v>
      </c>
      <c r="P20" s="53">
        <v>26.6</v>
      </c>
      <c r="Q20" s="51">
        <v>48</v>
      </c>
      <c r="R20" s="53">
        <v>3.8</v>
      </c>
      <c r="S20" s="53">
        <f t="shared" si="0"/>
        <v>4385.2</v>
      </c>
      <c r="T20" s="50">
        <f t="shared" si="1"/>
        <v>158</v>
      </c>
      <c r="U20" s="51">
        <v>2.2799999999999998</v>
      </c>
      <c r="V20" s="51">
        <f t="shared" si="2"/>
        <v>360.23999999999995</v>
      </c>
      <c r="W20" s="53">
        <v>5.7</v>
      </c>
      <c r="X20" s="53">
        <f t="shared" si="3"/>
        <v>1630.2</v>
      </c>
      <c r="Y20" s="53">
        <v>1.9</v>
      </c>
      <c r="Z20" s="53">
        <f t="shared" si="4"/>
        <v>300.2</v>
      </c>
      <c r="AA20" s="53">
        <f t="shared" si="5"/>
        <v>6675.8399999999992</v>
      </c>
      <c r="AB20" s="29">
        <v>3</v>
      </c>
      <c r="AC20" s="49">
        <f t="shared" si="6"/>
        <v>20027.519999999997</v>
      </c>
    </row>
    <row r="21" spans="1:29" ht="67.5" x14ac:dyDescent="0.25">
      <c r="A21" s="30">
        <v>53</v>
      </c>
      <c r="B21" s="36" t="s">
        <v>55</v>
      </c>
      <c r="C21" s="35">
        <v>262021407</v>
      </c>
      <c r="D21" s="43" t="s">
        <v>87</v>
      </c>
      <c r="E21" s="35" t="s">
        <v>34</v>
      </c>
      <c r="F21" s="35" t="s">
        <v>35</v>
      </c>
      <c r="G21" s="51">
        <v>4</v>
      </c>
      <c r="H21" s="52">
        <v>22.8</v>
      </c>
      <c r="I21" s="47">
        <v>4</v>
      </c>
      <c r="J21" s="53">
        <v>22.8</v>
      </c>
      <c r="K21" s="47">
        <v>25</v>
      </c>
      <c r="L21" s="52">
        <v>22.8</v>
      </c>
      <c r="M21" s="51">
        <v>120</v>
      </c>
      <c r="N21" s="52">
        <v>22.8</v>
      </c>
      <c r="O21" s="47">
        <v>5</v>
      </c>
      <c r="P21" s="53">
        <v>22.8</v>
      </c>
      <c r="Q21" s="51">
        <v>48</v>
      </c>
      <c r="R21" s="53">
        <v>3.8</v>
      </c>
      <c r="S21" s="53">
        <f t="shared" si="0"/>
        <v>3784.8</v>
      </c>
      <c r="T21" s="50">
        <f t="shared" si="1"/>
        <v>158</v>
      </c>
      <c r="U21" s="51">
        <v>2.2799999999999998</v>
      </c>
      <c r="V21" s="51">
        <f t="shared" si="2"/>
        <v>360.23999999999995</v>
      </c>
      <c r="W21" s="53">
        <v>5.7</v>
      </c>
      <c r="X21" s="53">
        <f t="shared" si="3"/>
        <v>1630.2</v>
      </c>
      <c r="Y21" s="53">
        <v>1.9</v>
      </c>
      <c r="Z21" s="53">
        <f t="shared" si="4"/>
        <v>300.2</v>
      </c>
      <c r="AA21" s="51">
        <f t="shared" si="5"/>
        <v>6075.44</v>
      </c>
      <c r="AB21" s="29">
        <v>30</v>
      </c>
      <c r="AC21" s="60">
        <f t="shared" si="6"/>
        <v>182263.19999999998</v>
      </c>
    </row>
    <row r="22" spans="1:29" ht="40.5" x14ac:dyDescent="0.25">
      <c r="A22" s="30">
        <v>68</v>
      </c>
      <c r="B22" s="36" t="s">
        <v>56</v>
      </c>
      <c r="C22" s="35">
        <v>362041705</v>
      </c>
      <c r="D22" s="43" t="s">
        <v>86</v>
      </c>
      <c r="E22" s="29" t="s">
        <v>36</v>
      </c>
      <c r="F22" s="35" t="s">
        <v>35</v>
      </c>
      <c r="G22" s="51">
        <v>4</v>
      </c>
      <c r="H22" s="52">
        <v>26.6</v>
      </c>
      <c r="I22" s="47">
        <v>4</v>
      </c>
      <c r="J22" s="53">
        <v>26.6</v>
      </c>
      <c r="K22" s="47">
        <v>25</v>
      </c>
      <c r="L22" s="52">
        <v>26.6</v>
      </c>
      <c r="M22" s="51">
        <v>80</v>
      </c>
      <c r="N22" s="52">
        <v>26.6</v>
      </c>
      <c r="O22" s="47">
        <v>5</v>
      </c>
      <c r="P22" s="53">
        <v>26.6</v>
      </c>
      <c r="Q22" s="51">
        <v>48</v>
      </c>
      <c r="R22" s="53">
        <v>3.8</v>
      </c>
      <c r="S22" s="53">
        <f t="shared" si="0"/>
        <v>3321.2000000000003</v>
      </c>
      <c r="T22" s="50">
        <f t="shared" si="1"/>
        <v>118</v>
      </c>
      <c r="U22" s="51">
        <v>2.2799999999999998</v>
      </c>
      <c r="V22" s="51">
        <f t="shared" si="2"/>
        <v>269.03999999999996</v>
      </c>
      <c r="W22" s="53">
        <v>5.7</v>
      </c>
      <c r="X22" s="53">
        <f t="shared" si="3"/>
        <v>1305.3</v>
      </c>
      <c r="Y22" s="53">
        <v>1.9</v>
      </c>
      <c r="Z22" s="53">
        <f t="shared" si="4"/>
        <v>224.2</v>
      </c>
      <c r="AA22" s="51">
        <f t="shared" si="5"/>
        <v>5119.74</v>
      </c>
      <c r="AB22" s="29">
        <v>6</v>
      </c>
      <c r="AC22" s="49">
        <f t="shared" si="6"/>
        <v>30718.44</v>
      </c>
    </row>
    <row r="23" spans="1:29" ht="40.5" x14ac:dyDescent="0.25">
      <c r="A23" s="30">
        <v>69</v>
      </c>
      <c r="B23" s="36" t="s">
        <v>56</v>
      </c>
      <c r="C23" s="35">
        <v>362041705</v>
      </c>
      <c r="D23" s="43" t="s">
        <v>86</v>
      </c>
      <c r="E23" s="29" t="s">
        <v>34</v>
      </c>
      <c r="F23" s="35" t="s">
        <v>35</v>
      </c>
      <c r="G23" s="51">
        <v>4</v>
      </c>
      <c r="H23" s="52">
        <v>22.8</v>
      </c>
      <c r="I23" s="47">
        <v>4</v>
      </c>
      <c r="J23" s="53">
        <v>22.8</v>
      </c>
      <c r="K23" s="47">
        <v>25</v>
      </c>
      <c r="L23" s="52">
        <v>22.8</v>
      </c>
      <c r="M23" s="51">
        <v>80</v>
      </c>
      <c r="N23" s="52">
        <v>22.8</v>
      </c>
      <c r="O23" s="47">
        <v>5</v>
      </c>
      <c r="P23" s="53">
        <v>22.8</v>
      </c>
      <c r="Q23" s="51">
        <v>48</v>
      </c>
      <c r="R23" s="53">
        <v>3.8</v>
      </c>
      <c r="S23" s="53">
        <f t="shared" si="0"/>
        <v>2872.8</v>
      </c>
      <c r="T23" s="50">
        <f t="shared" si="1"/>
        <v>118</v>
      </c>
      <c r="U23" s="51">
        <v>2.2799999999999998</v>
      </c>
      <c r="V23" s="51">
        <f t="shared" si="2"/>
        <v>269.03999999999996</v>
      </c>
      <c r="W23" s="53">
        <v>5.7</v>
      </c>
      <c r="X23" s="53">
        <f t="shared" si="3"/>
        <v>1305.3</v>
      </c>
      <c r="Y23" s="53">
        <v>1.9</v>
      </c>
      <c r="Z23" s="53">
        <f t="shared" si="4"/>
        <v>224.2</v>
      </c>
      <c r="AA23" s="51">
        <f t="shared" si="5"/>
        <v>4671.34</v>
      </c>
      <c r="AB23" s="29">
        <v>20</v>
      </c>
      <c r="AC23" s="60">
        <f t="shared" si="6"/>
        <v>93426.8</v>
      </c>
    </row>
    <row r="24" spans="1:29" ht="45" x14ac:dyDescent="0.25">
      <c r="A24" s="30">
        <v>72</v>
      </c>
      <c r="B24" s="36" t="s">
        <v>57</v>
      </c>
      <c r="C24" s="35">
        <v>362021401</v>
      </c>
      <c r="D24" s="43" t="s">
        <v>86</v>
      </c>
      <c r="E24" s="29" t="s">
        <v>36</v>
      </c>
      <c r="F24" s="35" t="s">
        <v>35</v>
      </c>
      <c r="G24" s="51">
        <v>4</v>
      </c>
      <c r="H24" s="52">
        <v>26.6</v>
      </c>
      <c r="I24" s="47">
        <v>4</v>
      </c>
      <c r="J24" s="53">
        <v>26.6</v>
      </c>
      <c r="K24" s="47">
        <v>25</v>
      </c>
      <c r="L24" s="52">
        <v>26.6</v>
      </c>
      <c r="M24" s="51">
        <v>100</v>
      </c>
      <c r="N24" s="52">
        <v>26.6</v>
      </c>
      <c r="O24" s="47">
        <v>5</v>
      </c>
      <c r="P24" s="53">
        <v>26.6</v>
      </c>
      <c r="Q24" s="51">
        <v>48</v>
      </c>
      <c r="R24" s="53">
        <v>3.8</v>
      </c>
      <c r="S24" s="53">
        <f t="shared" si="0"/>
        <v>3853.2000000000003</v>
      </c>
      <c r="T24" s="50">
        <f t="shared" si="1"/>
        <v>138</v>
      </c>
      <c r="U24" s="51">
        <v>2.2799999999999998</v>
      </c>
      <c r="V24" s="51">
        <f t="shared" si="2"/>
        <v>314.64</v>
      </c>
      <c r="W24" s="53">
        <v>5.7</v>
      </c>
      <c r="X24" s="53">
        <f t="shared" si="3"/>
        <v>1464.9</v>
      </c>
      <c r="Y24" s="53">
        <v>1.9</v>
      </c>
      <c r="Z24" s="53">
        <f t="shared" si="4"/>
        <v>262.2</v>
      </c>
      <c r="AA24" s="51">
        <f t="shared" si="5"/>
        <v>5894.94</v>
      </c>
      <c r="AB24" s="29">
        <v>1</v>
      </c>
      <c r="AC24" s="49">
        <f t="shared" si="6"/>
        <v>5894.94</v>
      </c>
    </row>
    <row r="25" spans="1:29" ht="45" x14ac:dyDescent="0.25">
      <c r="A25" s="30">
        <v>73</v>
      </c>
      <c r="B25" s="36" t="s">
        <v>57</v>
      </c>
      <c r="C25" s="35">
        <v>362021401</v>
      </c>
      <c r="D25" s="43" t="s">
        <v>86</v>
      </c>
      <c r="E25" s="29" t="s">
        <v>34</v>
      </c>
      <c r="F25" s="35" t="s">
        <v>35</v>
      </c>
      <c r="G25" s="51">
        <v>4</v>
      </c>
      <c r="H25" s="52">
        <v>22.8</v>
      </c>
      <c r="I25" s="47">
        <v>4</v>
      </c>
      <c r="J25" s="53">
        <v>22.8</v>
      </c>
      <c r="K25" s="47">
        <v>25</v>
      </c>
      <c r="L25" s="52">
        <v>22.8</v>
      </c>
      <c r="M25" s="51">
        <v>100</v>
      </c>
      <c r="N25" s="52">
        <v>22.8</v>
      </c>
      <c r="O25" s="47">
        <v>5</v>
      </c>
      <c r="P25" s="53">
        <v>22.8</v>
      </c>
      <c r="Q25" s="51">
        <v>48</v>
      </c>
      <c r="R25" s="53">
        <v>3.8</v>
      </c>
      <c r="S25" s="53">
        <f t="shared" si="0"/>
        <v>3328.8</v>
      </c>
      <c r="T25" s="50">
        <f t="shared" si="1"/>
        <v>138</v>
      </c>
      <c r="U25" s="51">
        <v>2.2799999999999998</v>
      </c>
      <c r="V25" s="51">
        <f t="shared" si="2"/>
        <v>314.64</v>
      </c>
      <c r="W25" s="53">
        <v>5.7</v>
      </c>
      <c r="X25" s="53">
        <f t="shared" si="3"/>
        <v>1464.9</v>
      </c>
      <c r="Y25" s="53">
        <v>1.9</v>
      </c>
      <c r="Z25" s="53">
        <f t="shared" si="4"/>
        <v>262.2</v>
      </c>
      <c r="AA25" s="51">
        <f t="shared" si="5"/>
        <v>5370.54</v>
      </c>
      <c r="AB25" s="29">
        <v>9</v>
      </c>
      <c r="AC25" s="49">
        <f t="shared" si="6"/>
        <v>48334.86</v>
      </c>
    </row>
    <row r="26" spans="1:29" ht="40.5" x14ac:dyDescent="0.25">
      <c r="A26" s="30">
        <v>87</v>
      </c>
      <c r="B26" s="36" t="s">
        <v>58</v>
      </c>
      <c r="C26" s="35">
        <v>262021101</v>
      </c>
      <c r="D26" s="43" t="s">
        <v>86</v>
      </c>
      <c r="E26" s="29" t="s">
        <v>36</v>
      </c>
      <c r="F26" s="35" t="s">
        <v>35</v>
      </c>
      <c r="G26" s="51">
        <v>4</v>
      </c>
      <c r="H26" s="52">
        <v>26.6</v>
      </c>
      <c r="I26" s="47">
        <v>4</v>
      </c>
      <c r="J26" s="53">
        <v>26.6</v>
      </c>
      <c r="K26" s="47">
        <v>25</v>
      </c>
      <c r="L26" s="52">
        <v>26.6</v>
      </c>
      <c r="M26" s="51">
        <v>120</v>
      </c>
      <c r="N26" s="52">
        <v>26.6</v>
      </c>
      <c r="O26" s="47">
        <v>5</v>
      </c>
      <c r="P26" s="53">
        <v>26.6</v>
      </c>
      <c r="Q26" s="51">
        <v>48</v>
      </c>
      <c r="R26" s="53">
        <v>3.8</v>
      </c>
      <c r="S26" s="53">
        <f t="shared" si="0"/>
        <v>4385.2</v>
      </c>
      <c r="T26" s="50">
        <f t="shared" si="1"/>
        <v>158</v>
      </c>
      <c r="U26" s="51">
        <v>2.2799999999999998</v>
      </c>
      <c r="V26" s="51">
        <f t="shared" si="2"/>
        <v>360.23999999999995</v>
      </c>
      <c r="W26" s="53">
        <v>5.7</v>
      </c>
      <c r="X26" s="53">
        <f t="shared" si="3"/>
        <v>1630.2</v>
      </c>
      <c r="Y26" s="53">
        <v>1.9</v>
      </c>
      <c r="Z26" s="53">
        <f t="shared" si="4"/>
        <v>300.2</v>
      </c>
      <c r="AA26" s="51">
        <f t="shared" si="5"/>
        <v>6675.8399999999992</v>
      </c>
      <c r="AB26" s="29">
        <v>2</v>
      </c>
      <c r="AC26" s="49">
        <f t="shared" si="6"/>
        <v>13351.679999999998</v>
      </c>
    </row>
    <row r="27" spans="1:29" ht="40.5" x14ac:dyDescent="0.25">
      <c r="A27" s="30">
        <v>88</v>
      </c>
      <c r="B27" s="36" t="s">
        <v>58</v>
      </c>
      <c r="C27" s="35">
        <v>262021101</v>
      </c>
      <c r="D27" s="43" t="s">
        <v>86</v>
      </c>
      <c r="E27" s="29" t="s">
        <v>34</v>
      </c>
      <c r="F27" s="35" t="s">
        <v>35</v>
      </c>
      <c r="G27" s="51">
        <v>4</v>
      </c>
      <c r="H27" s="52">
        <v>22.8</v>
      </c>
      <c r="I27" s="47">
        <v>4</v>
      </c>
      <c r="J27" s="53">
        <v>22.8</v>
      </c>
      <c r="K27" s="47">
        <v>25</v>
      </c>
      <c r="L27" s="52">
        <v>22.8</v>
      </c>
      <c r="M27" s="51">
        <v>120</v>
      </c>
      <c r="N27" s="52">
        <v>22.8</v>
      </c>
      <c r="O27" s="47">
        <v>5</v>
      </c>
      <c r="P27" s="53">
        <v>22.8</v>
      </c>
      <c r="Q27" s="51">
        <v>48</v>
      </c>
      <c r="R27" s="53">
        <v>3.8</v>
      </c>
      <c r="S27" s="53">
        <f t="shared" si="0"/>
        <v>3784.8</v>
      </c>
      <c r="T27" s="50">
        <f t="shared" si="1"/>
        <v>158</v>
      </c>
      <c r="U27" s="51">
        <v>2.2799999999999998</v>
      </c>
      <c r="V27" s="51">
        <f t="shared" si="2"/>
        <v>360.23999999999995</v>
      </c>
      <c r="W27" s="53">
        <v>5.7</v>
      </c>
      <c r="X27" s="53">
        <f t="shared" si="3"/>
        <v>1630.2</v>
      </c>
      <c r="Y27" s="53">
        <v>1.9</v>
      </c>
      <c r="Z27" s="53">
        <f t="shared" si="4"/>
        <v>300.2</v>
      </c>
      <c r="AA27" s="51">
        <f t="shared" si="5"/>
        <v>6075.44</v>
      </c>
      <c r="AB27" s="29">
        <v>10</v>
      </c>
      <c r="AC27" s="60">
        <f t="shared" si="6"/>
        <v>60754.399999999994</v>
      </c>
    </row>
    <row r="28" spans="1:29" ht="45" x14ac:dyDescent="0.25">
      <c r="A28" s="30">
        <v>119</v>
      </c>
      <c r="B28" s="36" t="s">
        <v>59</v>
      </c>
      <c r="C28" s="35">
        <v>361061101</v>
      </c>
      <c r="D28" s="43" t="s">
        <v>86</v>
      </c>
      <c r="E28" s="29" t="s">
        <v>36</v>
      </c>
      <c r="F28" s="35" t="s">
        <v>35</v>
      </c>
      <c r="G28" s="51">
        <v>4</v>
      </c>
      <c r="H28" s="52">
        <v>26.6</v>
      </c>
      <c r="I28" s="47">
        <v>4</v>
      </c>
      <c r="J28" s="53">
        <v>26.6</v>
      </c>
      <c r="K28" s="47">
        <v>25</v>
      </c>
      <c r="L28" s="52">
        <v>26.6</v>
      </c>
      <c r="M28" s="51">
        <v>22</v>
      </c>
      <c r="N28" s="52">
        <v>26.6</v>
      </c>
      <c r="O28" s="47">
        <v>5</v>
      </c>
      <c r="P28" s="53">
        <v>26.6</v>
      </c>
      <c r="Q28" s="51">
        <v>48</v>
      </c>
      <c r="R28" s="53">
        <v>3.8</v>
      </c>
      <c r="S28" s="53">
        <f t="shared" si="0"/>
        <v>1778.4</v>
      </c>
      <c r="T28" s="50">
        <f t="shared" si="1"/>
        <v>60</v>
      </c>
      <c r="U28" s="51">
        <v>2.2799999999999998</v>
      </c>
      <c r="V28" s="51">
        <f t="shared" si="2"/>
        <v>136.79999999999998</v>
      </c>
      <c r="W28" s="53">
        <v>5.7</v>
      </c>
      <c r="X28" s="53">
        <f t="shared" si="3"/>
        <v>832.2</v>
      </c>
      <c r="Y28" s="53">
        <v>1.9</v>
      </c>
      <c r="Z28" s="53">
        <f t="shared" si="4"/>
        <v>114</v>
      </c>
      <c r="AA28" s="53">
        <f t="shared" si="5"/>
        <v>2861.4</v>
      </c>
      <c r="AB28" s="29">
        <v>1</v>
      </c>
      <c r="AC28" s="60">
        <f t="shared" si="6"/>
        <v>2861.4</v>
      </c>
    </row>
    <row r="29" spans="1:29" ht="45" x14ac:dyDescent="0.25">
      <c r="A29" s="30">
        <v>120</v>
      </c>
      <c r="B29" s="36" t="s">
        <v>59</v>
      </c>
      <c r="C29" s="35">
        <v>361061101</v>
      </c>
      <c r="D29" s="43" t="s">
        <v>86</v>
      </c>
      <c r="E29" s="29" t="s">
        <v>34</v>
      </c>
      <c r="F29" s="35" t="s">
        <v>35</v>
      </c>
      <c r="G29" s="51">
        <v>4</v>
      </c>
      <c r="H29" s="52">
        <v>22.8</v>
      </c>
      <c r="I29" s="47">
        <v>4</v>
      </c>
      <c r="J29" s="53">
        <v>22.8</v>
      </c>
      <c r="K29" s="47">
        <v>25</v>
      </c>
      <c r="L29" s="52">
        <v>22.8</v>
      </c>
      <c r="M29" s="51">
        <v>22</v>
      </c>
      <c r="N29" s="52">
        <v>22.8</v>
      </c>
      <c r="O29" s="47">
        <v>5</v>
      </c>
      <c r="P29" s="53">
        <v>22.8</v>
      </c>
      <c r="Q29" s="51">
        <v>48</v>
      </c>
      <c r="R29" s="53">
        <v>3.8</v>
      </c>
      <c r="S29" s="53">
        <f t="shared" si="0"/>
        <v>1550.4</v>
      </c>
      <c r="T29" s="50">
        <f t="shared" si="1"/>
        <v>60</v>
      </c>
      <c r="U29" s="51">
        <v>2.2799999999999998</v>
      </c>
      <c r="V29" s="51">
        <f t="shared" si="2"/>
        <v>136.79999999999998</v>
      </c>
      <c r="W29" s="53">
        <v>5.7</v>
      </c>
      <c r="X29" s="53">
        <f t="shared" si="3"/>
        <v>832.2</v>
      </c>
      <c r="Y29" s="53">
        <v>1.9</v>
      </c>
      <c r="Z29" s="53">
        <f t="shared" si="4"/>
        <v>114</v>
      </c>
      <c r="AA29" s="53">
        <f t="shared" si="5"/>
        <v>2633.4</v>
      </c>
      <c r="AB29" s="29">
        <v>3</v>
      </c>
      <c r="AC29" s="60">
        <f t="shared" si="6"/>
        <v>7900.2000000000007</v>
      </c>
    </row>
    <row r="30" spans="1:29" ht="60" x14ac:dyDescent="0.25">
      <c r="A30" s="30">
        <v>134</v>
      </c>
      <c r="B30" s="36" t="s">
        <v>60</v>
      </c>
      <c r="C30" s="35">
        <v>262092301</v>
      </c>
      <c r="D30" s="43" t="s">
        <v>85</v>
      </c>
      <c r="E30" s="29" t="s">
        <v>34</v>
      </c>
      <c r="F30" s="31" t="s">
        <v>35</v>
      </c>
      <c r="G30" s="51">
        <v>4</v>
      </c>
      <c r="H30" s="52">
        <v>22.8</v>
      </c>
      <c r="I30" s="47">
        <v>4</v>
      </c>
      <c r="J30" s="53">
        <v>22.8</v>
      </c>
      <c r="K30" s="47">
        <v>25</v>
      </c>
      <c r="L30" s="52">
        <v>22.8</v>
      </c>
      <c r="M30" s="51">
        <v>60</v>
      </c>
      <c r="N30" s="52">
        <v>22.8</v>
      </c>
      <c r="O30" s="47">
        <v>5</v>
      </c>
      <c r="P30" s="53">
        <v>22.8</v>
      </c>
      <c r="Q30" s="51">
        <v>48</v>
      </c>
      <c r="R30" s="53">
        <v>3.8</v>
      </c>
      <c r="S30" s="53">
        <f t="shared" si="0"/>
        <v>2416.8000000000002</v>
      </c>
      <c r="T30" s="50">
        <f t="shared" si="1"/>
        <v>98</v>
      </c>
      <c r="U30" s="51">
        <v>2.2799999999999998</v>
      </c>
      <c r="V30" s="51">
        <f t="shared" si="2"/>
        <v>223.43999999999997</v>
      </c>
      <c r="W30" s="53">
        <v>5.7</v>
      </c>
      <c r="X30" s="53">
        <f t="shared" si="3"/>
        <v>1140</v>
      </c>
      <c r="Y30" s="53">
        <v>1.9</v>
      </c>
      <c r="Z30" s="53">
        <f t="shared" si="4"/>
        <v>186.2</v>
      </c>
      <c r="AA30" s="51">
        <f t="shared" si="5"/>
        <v>3966.44</v>
      </c>
      <c r="AB30" s="29">
        <v>2</v>
      </c>
      <c r="AC30" s="49">
        <f t="shared" si="6"/>
        <v>7932.88</v>
      </c>
    </row>
    <row r="31" spans="1:29" ht="45" x14ac:dyDescent="0.25">
      <c r="A31" s="30">
        <v>170</v>
      </c>
      <c r="B31" s="36" t="s">
        <v>61</v>
      </c>
      <c r="C31" s="35">
        <v>360091101</v>
      </c>
      <c r="D31" s="43" t="s">
        <v>85</v>
      </c>
      <c r="E31" s="31" t="s">
        <v>34</v>
      </c>
      <c r="F31" s="35" t="s">
        <v>35</v>
      </c>
      <c r="G31" s="51">
        <v>4</v>
      </c>
      <c r="H31" s="52">
        <v>22.8</v>
      </c>
      <c r="I31" s="47">
        <v>4</v>
      </c>
      <c r="J31" s="53">
        <v>22.8</v>
      </c>
      <c r="K31" s="47">
        <v>25</v>
      </c>
      <c r="L31" s="52">
        <v>22.8</v>
      </c>
      <c r="M31" s="51">
        <v>60</v>
      </c>
      <c r="N31" s="52">
        <v>22.8</v>
      </c>
      <c r="O31" s="47">
        <v>5</v>
      </c>
      <c r="P31" s="53">
        <v>22.8</v>
      </c>
      <c r="Q31" s="51">
        <v>48</v>
      </c>
      <c r="R31" s="53">
        <v>3.8</v>
      </c>
      <c r="S31" s="53">
        <f t="shared" si="0"/>
        <v>2416.8000000000002</v>
      </c>
      <c r="T31" s="50">
        <f t="shared" si="1"/>
        <v>98</v>
      </c>
      <c r="U31" s="51">
        <v>2.2799999999999998</v>
      </c>
      <c r="V31" s="51">
        <f t="shared" si="2"/>
        <v>223.43999999999997</v>
      </c>
      <c r="W31" s="53">
        <v>5.7</v>
      </c>
      <c r="X31" s="53">
        <f t="shared" si="3"/>
        <v>1140</v>
      </c>
      <c r="Y31" s="53">
        <v>1.9</v>
      </c>
      <c r="Z31" s="53">
        <f t="shared" si="4"/>
        <v>186.2</v>
      </c>
      <c r="AA31" s="51">
        <f t="shared" si="5"/>
        <v>3966.44</v>
      </c>
      <c r="AB31" s="29">
        <v>3</v>
      </c>
      <c r="AC31" s="49">
        <f t="shared" si="6"/>
        <v>11899.32</v>
      </c>
    </row>
    <row r="32" spans="1:29" ht="67.5" x14ac:dyDescent="0.25">
      <c r="A32" s="30">
        <v>172</v>
      </c>
      <c r="B32" s="36" t="s">
        <v>62</v>
      </c>
      <c r="C32" s="35">
        <v>161101301</v>
      </c>
      <c r="D32" s="43" t="s">
        <v>87</v>
      </c>
      <c r="E32" s="31" t="s">
        <v>34</v>
      </c>
      <c r="F32" s="35" t="s">
        <v>35</v>
      </c>
      <c r="G32" s="51">
        <v>4</v>
      </c>
      <c r="H32" s="52">
        <v>22.8</v>
      </c>
      <c r="I32" s="47">
        <v>4</v>
      </c>
      <c r="J32" s="53">
        <v>22.8</v>
      </c>
      <c r="K32" s="47">
        <v>25</v>
      </c>
      <c r="L32" s="52">
        <v>22.8</v>
      </c>
      <c r="M32" s="51">
        <v>65</v>
      </c>
      <c r="N32" s="52">
        <v>22.8</v>
      </c>
      <c r="O32" s="47">
        <v>5</v>
      </c>
      <c r="P32" s="53">
        <v>22.8</v>
      </c>
      <c r="Q32" s="51">
        <v>48</v>
      </c>
      <c r="R32" s="53">
        <v>3.8</v>
      </c>
      <c r="S32" s="53">
        <f t="shared" si="0"/>
        <v>2530.8000000000002</v>
      </c>
      <c r="T32" s="50">
        <f t="shared" si="1"/>
        <v>103</v>
      </c>
      <c r="U32" s="51">
        <v>2.2799999999999998</v>
      </c>
      <c r="V32" s="51">
        <f t="shared" si="2"/>
        <v>234.83999999999997</v>
      </c>
      <c r="W32" s="53">
        <v>5.7</v>
      </c>
      <c r="X32" s="53">
        <f t="shared" si="3"/>
        <v>1179.9000000000001</v>
      </c>
      <c r="Y32" s="53">
        <v>1.9</v>
      </c>
      <c r="Z32" s="53">
        <f t="shared" si="4"/>
        <v>195.7</v>
      </c>
      <c r="AA32" s="51">
        <f t="shared" si="5"/>
        <v>4141.2400000000007</v>
      </c>
      <c r="AB32" s="29">
        <v>6</v>
      </c>
      <c r="AC32" s="49">
        <f t="shared" si="6"/>
        <v>24847.440000000002</v>
      </c>
    </row>
    <row r="33" spans="1:29" ht="67.5" x14ac:dyDescent="0.25">
      <c r="A33" s="30">
        <v>207</v>
      </c>
      <c r="B33" s="36" t="s">
        <v>63</v>
      </c>
      <c r="C33" s="35">
        <v>161041601</v>
      </c>
      <c r="D33" s="43" t="s">
        <v>87</v>
      </c>
      <c r="E33" s="29" t="s">
        <v>34</v>
      </c>
      <c r="F33" s="35" t="s">
        <v>35</v>
      </c>
      <c r="G33" s="51">
        <v>4</v>
      </c>
      <c r="H33" s="52">
        <v>22.8</v>
      </c>
      <c r="I33" s="47">
        <v>4</v>
      </c>
      <c r="J33" s="53">
        <v>22.8</v>
      </c>
      <c r="K33" s="47">
        <v>25</v>
      </c>
      <c r="L33" s="52">
        <v>22.8</v>
      </c>
      <c r="M33" s="51">
        <v>60</v>
      </c>
      <c r="N33" s="52">
        <v>22.8</v>
      </c>
      <c r="O33" s="47">
        <v>5</v>
      </c>
      <c r="P33" s="53">
        <v>22.8</v>
      </c>
      <c r="Q33" s="51">
        <v>48</v>
      </c>
      <c r="R33" s="53">
        <v>3.8</v>
      </c>
      <c r="S33" s="53">
        <f t="shared" si="0"/>
        <v>2416.8000000000002</v>
      </c>
      <c r="T33" s="50">
        <f t="shared" si="1"/>
        <v>98</v>
      </c>
      <c r="U33" s="51">
        <v>2.2799999999999998</v>
      </c>
      <c r="V33" s="51">
        <f t="shared" si="2"/>
        <v>223.43999999999997</v>
      </c>
      <c r="W33" s="53">
        <v>5.7</v>
      </c>
      <c r="X33" s="53">
        <f t="shared" si="3"/>
        <v>1140</v>
      </c>
      <c r="Y33" s="53">
        <v>1.9</v>
      </c>
      <c r="Z33" s="53">
        <f t="shared" si="4"/>
        <v>186.2</v>
      </c>
      <c r="AA33" s="51">
        <f t="shared" si="5"/>
        <v>3966.44</v>
      </c>
      <c r="AB33" s="29">
        <v>5</v>
      </c>
      <c r="AC33" s="60">
        <f t="shared" si="6"/>
        <v>19832.2</v>
      </c>
    </row>
    <row r="34" spans="1:29" ht="30" x14ac:dyDescent="0.25">
      <c r="A34" s="30">
        <v>224</v>
      </c>
      <c r="B34" s="36" t="s">
        <v>64</v>
      </c>
      <c r="C34" s="35">
        <v>361091301</v>
      </c>
      <c r="D34" s="43" t="s">
        <v>85</v>
      </c>
      <c r="E34" s="29" t="s">
        <v>34</v>
      </c>
      <c r="F34" s="29" t="s">
        <v>35</v>
      </c>
      <c r="G34" s="51">
        <v>4</v>
      </c>
      <c r="H34" s="52">
        <v>22.8</v>
      </c>
      <c r="I34" s="47">
        <v>4</v>
      </c>
      <c r="J34" s="53">
        <v>22.8</v>
      </c>
      <c r="K34" s="47">
        <v>25</v>
      </c>
      <c r="L34" s="52">
        <v>22.8</v>
      </c>
      <c r="M34" s="51">
        <v>45</v>
      </c>
      <c r="N34" s="52">
        <v>22.8</v>
      </c>
      <c r="O34" s="47">
        <v>5</v>
      </c>
      <c r="P34" s="53">
        <v>22.8</v>
      </c>
      <c r="Q34" s="51">
        <v>48</v>
      </c>
      <c r="R34" s="53">
        <v>3.8</v>
      </c>
      <c r="S34" s="53">
        <f t="shared" si="0"/>
        <v>2074.8000000000002</v>
      </c>
      <c r="T34" s="50">
        <f t="shared" si="1"/>
        <v>83</v>
      </c>
      <c r="U34" s="51">
        <v>2.2799999999999998</v>
      </c>
      <c r="V34" s="51">
        <f t="shared" si="2"/>
        <v>189.23999999999998</v>
      </c>
      <c r="W34" s="53">
        <v>5.7</v>
      </c>
      <c r="X34" s="53">
        <f t="shared" si="3"/>
        <v>1020.3000000000001</v>
      </c>
      <c r="Y34" s="53">
        <v>1.9</v>
      </c>
      <c r="Z34" s="53">
        <f t="shared" si="4"/>
        <v>157.69999999999999</v>
      </c>
      <c r="AA34" s="51">
        <f t="shared" si="5"/>
        <v>3442.04</v>
      </c>
      <c r="AB34" s="29">
        <v>4</v>
      </c>
      <c r="AC34" s="49">
        <f t="shared" si="6"/>
        <v>13768.16</v>
      </c>
    </row>
    <row r="35" spans="1:29" ht="45" x14ac:dyDescent="0.25">
      <c r="A35" s="30">
        <v>231</v>
      </c>
      <c r="B35" s="36" t="s">
        <v>65</v>
      </c>
      <c r="C35" s="35">
        <v>361092301</v>
      </c>
      <c r="D35" s="43" t="s">
        <v>85</v>
      </c>
      <c r="E35" s="29" t="s">
        <v>34</v>
      </c>
      <c r="F35" s="29" t="s">
        <v>35</v>
      </c>
      <c r="G35" s="51">
        <v>4</v>
      </c>
      <c r="H35" s="52">
        <v>22.8</v>
      </c>
      <c r="I35" s="47">
        <v>4</v>
      </c>
      <c r="J35" s="53">
        <v>22.8</v>
      </c>
      <c r="K35" s="47">
        <v>25</v>
      </c>
      <c r="L35" s="52">
        <v>22.8</v>
      </c>
      <c r="M35" s="51">
        <v>25</v>
      </c>
      <c r="N35" s="52">
        <v>22.8</v>
      </c>
      <c r="O35" s="47">
        <v>5</v>
      </c>
      <c r="P35" s="53">
        <v>22.8</v>
      </c>
      <c r="Q35" s="51">
        <v>48</v>
      </c>
      <c r="R35" s="53">
        <v>3.8</v>
      </c>
      <c r="S35" s="53">
        <f t="shared" si="0"/>
        <v>1618.8000000000002</v>
      </c>
      <c r="T35" s="50">
        <f t="shared" si="1"/>
        <v>63</v>
      </c>
      <c r="U35" s="51">
        <v>2.2799999999999998</v>
      </c>
      <c r="V35" s="51">
        <f t="shared" si="2"/>
        <v>143.63999999999999</v>
      </c>
      <c r="W35" s="53">
        <v>5.7</v>
      </c>
      <c r="X35" s="53">
        <f t="shared" si="3"/>
        <v>855</v>
      </c>
      <c r="Y35" s="53">
        <v>1.9</v>
      </c>
      <c r="Z35" s="53">
        <f t="shared" si="4"/>
        <v>119.69999999999999</v>
      </c>
      <c r="AA35" s="51">
        <f t="shared" si="5"/>
        <v>2737.14</v>
      </c>
      <c r="AB35" s="29">
        <v>2</v>
      </c>
      <c r="AC35" s="49">
        <f t="shared" si="6"/>
        <v>5474.28</v>
      </c>
    </row>
    <row r="36" spans="1:29" ht="67.5" x14ac:dyDescent="0.25">
      <c r="A36" s="30">
        <v>249</v>
      </c>
      <c r="B36" s="36" t="s">
        <v>66</v>
      </c>
      <c r="C36" s="35">
        <v>161101101</v>
      </c>
      <c r="D36" s="43" t="s">
        <v>87</v>
      </c>
      <c r="E36" s="29" t="s">
        <v>34</v>
      </c>
      <c r="F36" s="31" t="s">
        <v>35</v>
      </c>
      <c r="G36" s="51">
        <v>4</v>
      </c>
      <c r="H36" s="52">
        <v>22.8</v>
      </c>
      <c r="I36" s="47">
        <v>4</v>
      </c>
      <c r="J36" s="53">
        <v>22.8</v>
      </c>
      <c r="K36" s="47">
        <v>25</v>
      </c>
      <c r="L36" s="52">
        <v>22.8</v>
      </c>
      <c r="M36" s="51">
        <v>40</v>
      </c>
      <c r="N36" s="52">
        <v>22.8</v>
      </c>
      <c r="O36" s="47">
        <v>5</v>
      </c>
      <c r="P36" s="53">
        <v>22.8</v>
      </c>
      <c r="Q36" s="51">
        <v>48</v>
      </c>
      <c r="R36" s="53">
        <v>3.8</v>
      </c>
      <c r="S36" s="53">
        <f t="shared" si="0"/>
        <v>1960.8000000000002</v>
      </c>
      <c r="T36" s="50">
        <f t="shared" si="1"/>
        <v>78</v>
      </c>
      <c r="U36" s="51">
        <v>2.2799999999999998</v>
      </c>
      <c r="V36" s="51">
        <f t="shared" si="2"/>
        <v>177.83999999999997</v>
      </c>
      <c r="W36" s="53">
        <v>5.7</v>
      </c>
      <c r="X36" s="53">
        <f t="shared" si="3"/>
        <v>974.7</v>
      </c>
      <c r="Y36" s="53">
        <v>1.9</v>
      </c>
      <c r="Z36" s="53">
        <f t="shared" si="4"/>
        <v>148.19999999999999</v>
      </c>
      <c r="AA36" s="51">
        <f t="shared" si="5"/>
        <v>3261.54</v>
      </c>
      <c r="AB36" s="29">
        <v>4</v>
      </c>
      <c r="AC36" s="49">
        <f t="shared" si="6"/>
        <v>13046.16</v>
      </c>
    </row>
    <row r="37" spans="1:29" ht="45" x14ac:dyDescent="0.25">
      <c r="A37" s="30">
        <v>254</v>
      </c>
      <c r="B37" s="36" t="s">
        <v>67</v>
      </c>
      <c r="C37" s="35">
        <v>362041703</v>
      </c>
      <c r="D37" s="43" t="s">
        <v>85</v>
      </c>
      <c r="E37" s="29" t="s">
        <v>34</v>
      </c>
      <c r="F37" s="35" t="s">
        <v>35</v>
      </c>
      <c r="G37" s="51">
        <v>4</v>
      </c>
      <c r="H37" s="52">
        <v>22.8</v>
      </c>
      <c r="I37" s="47">
        <v>4</v>
      </c>
      <c r="J37" s="53">
        <v>22.8</v>
      </c>
      <c r="K37" s="47">
        <v>25</v>
      </c>
      <c r="L37" s="52">
        <v>22.8</v>
      </c>
      <c r="M37" s="51">
        <v>130</v>
      </c>
      <c r="N37" s="52">
        <v>22.8</v>
      </c>
      <c r="O37" s="47">
        <v>5</v>
      </c>
      <c r="P37" s="53">
        <v>22.8</v>
      </c>
      <c r="Q37" s="51">
        <v>48</v>
      </c>
      <c r="R37" s="53">
        <v>3.8</v>
      </c>
      <c r="S37" s="53">
        <f t="shared" si="0"/>
        <v>4012.8</v>
      </c>
      <c r="T37" s="50">
        <f t="shared" si="1"/>
        <v>168</v>
      </c>
      <c r="U37" s="51">
        <v>2.2799999999999998</v>
      </c>
      <c r="V37" s="51">
        <f t="shared" si="2"/>
        <v>383.03999999999996</v>
      </c>
      <c r="W37" s="53">
        <v>5.7</v>
      </c>
      <c r="X37" s="53">
        <f t="shared" si="3"/>
        <v>1710</v>
      </c>
      <c r="Y37" s="53">
        <v>1.9</v>
      </c>
      <c r="Z37" s="53">
        <f t="shared" si="4"/>
        <v>319.2</v>
      </c>
      <c r="AA37" s="51">
        <f t="shared" si="5"/>
        <v>6425.04</v>
      </c>
      <c r="AB37" s="29">
        <v>10</v>
      </c>
      <c r="AC37" s="60">
        <f t="shared" si="6"/>
        <v>64250.400000000001</v>
      </c>
    </row>
    <row r="38" spans="1:29" ht="67.5" x14ac:dyDescent="0.25">
      <c r="A38" s="30">
        <v>276</v>
      </c>
      <c r="B38" s="36" t="s">
        <v>68</v>
      </c>
      <c r="C38" s="14">
        <v>161021401</v>
      </c>
      <c r="D38" s="43" t="s">
        <v>87</v>
      </c>
      <c r="E38" s="29" t="s">
        <v>34</v>
      </c>
      <c r="F38" s="14" t="s">
        <v>35</v>
      </c>
      <c r="G38" s="47">
        <v>4</v>
      </c>
      <c r="H38" s="52">
        <v>22.8</v>
      </c>
      <c r="I38" s="47">
        <v>4</v>
      </c>
      <c r="J38" s="53">
        <v>22.8</v>
      </c>
      <c r="K38" s="47">
        <v>25</v>
      </c>
      <c r="L38" s="52">
        <v>22.8</v>
      </c>
      <c r="M38" s="51">
        <v>65</v>
      </c>
      <c r="N38" s="52">
        <v>22.8</v>
      </c>
      <c r="O38" s="47">
        <v>5</v>
      </c>
      <c r="P38" s="53">
        <v>22.8</v>
      </c>
      <c r="Q38" s="47">
        <v>48</v>
      </c>
      <c r="R38" s="52">
        <v>3.8</v>
      </c>
      <c r="S38" s="53">
        <f t="shared" si="0"/>
        <v>2530.8000000000002</v>
      </c>
      <c r="T38" s="50">
        <f t="shared" si="1"/>
        <v>103</v>
      </c>
      <c r="U38" s="48">
        <v>2.2799999999999998</v>
      </c>
      <c r="V38" s="51">
        <f t="shared" si="2"/>
        <v>234.83999999999997</v>
      </c>
      <c r="W38" s="54">
        <v>5.7</v>
      </c>
      <c r="X38" s="53">
        <f t="shared" si="3"/>
        <v>1179.9000000000001</v>
      </c>
      <c r="Y38" s="53">
        <v>1.9</v>
      </c>
      <c r="Z38" s="53">
        <f t="shared" si="4"/>
        <v>195.7</v>
      </c>
      <c r="AA38" s="51">
        <f t="shared" si="5"/>
        <v>4141.2400000000007</v>
      </c>
      <c r="AB38" s="29">
        <v>5</v>
      </c>
      <c r="AC38" s="60">
        <f t="shared" si="6"/>
        <v>20706.200000000004</v>
      </c>
    </row>
    <row r="39" spans="1:29" x14ac:dyDescent="0.25">
      <c r="A39" s="5"/>
      <c r="B39" s="6"/>
      <c r="C39" s="7"/>
      <c r="D39" s="7"/>
      <c r="E39" s="7"/>
      <c r="F39" s="10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22"/>
      <c r="U39" s="7"/>
      <c r="V39" s="7"/>
      <c r="W39" s="7"/>
      <c r="X39" s="7"/>
      <c r="Y39" s="7"/>
      <c r="Z39" s="7"/>
      <c r="AA39" s="11"/>
    </row>
    <row r="40" spans="1:29" ht="15.75" x14ac:dyDescent="0.25">
      <c r="A40" s="1" t="s">
        <v>89</v>
      </c>
    </row>
    <row r="42" spans="1:29" x14ac:dyDescent="0.25">
      <c r="A42" s="2" t="s">
        <v>11</v>
      </c>
    </row>
    <row r="43" spans="1:29" x14ac:dyDescent="0.25">
      <c r="A43" s="8" t="s">
        <v>70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3"/>
      <c r="U43" s="8"/>
      <c r="V43" s="8"/>
    </row>
    <row r="44" spans="1:29" x14ac:dyDescent="0.25">
      <c r="A44" s="4" t="s">
        <v>71</v>
      </c>
      <c r="B44" s="4"/>
      <c r="C44" s="4"/>
      <c r="D44" s="4"/>
      <c r="E44" s="4"/>
      <c r="F44" s="8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24"/>
      <c r="U44" s="4"/>
      <c r="V44" s="4"/>
    </row>
    <row r="45" spans="1:29" x14ac:dyDescent="0.25">
      <c r="A45" s="8" t="s">
        <v>72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23"/>
      <c r="U45" s="8"/>
      <c r="V45" s="8"/>
    </row>
    <row r="46" spans="1:29" x14ac:dyDescent="0.25">
      <c r="A46" s="3" t="s">
        <v>73</v>
      </c>
    </row>
    <row r="47" spans="1:29" x14ac:dyDescent="0.25">
      <c r="A47" s="67" t="s">
        <v>74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</row>
    <row r="48" spans="1:29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</row>
    <row r="49" spans="1:29" x14ac:dyDescent="0.25">
      <c r="A49" s="67" t="s">
        <v>75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</row>
    <row r="50" spans="1:29" x14ac:dyDescent="0.2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</row>
    <row r="51" spans="1:29" x14ac:dyDescent="0.25">
      <c r="A51" s="3" t="s">
        <v>76</v>
      </c>
    </row>
    <row r="52" spans="1:29" x14ac:dyDescent="0.25">
      <c r="A52" s="3" t="s">
        <v>77</v>
      </c>
    </row>
    <row r="53" spans="1:29" ht="30.75" customHeight="1" x14ac:dyDescent="0.25">
      <c r="A53" s="62" t="s">
        <v>80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C53" s="16"/>
    </row>
    <row r="54" spans="1:29" x14ac:dyDescent="0.25">
      <c r="AB54" s="16"/>
    </row>
  </sheetData>
  <mergeCells count="47">
    <mergeCell ref="AB11:AB14"/>
    <mergeCell ref="AC11:AC14"/>
    <mergeCell ref="L13:L14"/>
    <mergeCell ref="Q13:Q14"/>
    <mergeCell ref="R13:R14"/>
    <mergeCell ref="Q11:R12"/>
    <mergeCell ref="N13:N14"/>
    <mergeCell ref="P13:P14"/>
    <mergeCell ref="A11:A14"/>
    <mergeCell ref="B11:B14"/>
    <mergeCell ref="C11:C14"/>
    <mergeCell ref="G11:H12"/>
    <mergeCell ref="I11:J12"/>
    <mergeCell ref="H13:H14"/>
    <mergeCell ref="J13:J14"/>
    <mergeCell ref="U2:Z5"/>
    <mergeCell ref="U6:Z6"/>
    <mergeCell ref="B4:T7"/>
    <mergeCell ref="G13:G14"/>
    <mergeCell ref="I13:I14"/>
    <mergeCell ref="K13:K14"/>
    <mergeCell ref="M13:M14"/>
    <mergeCell ref="O13:O14"/>
    <mergeCell ref="D11:D14"/>
    <mergeCell ref="E11:E14"/>
    <mergeCell ref="U11:V12"/>
    <mergeCell ref="W11:X12"/>
    <mergeCell ref="Y11:Z12"/>
    <mergeCell ref="U13:U14"/>
    <mergeCell ref="V13:V14"/>
    <mergeCell ref="T11:T14"/>
    <mergeCell ref="A53:AA53"/>
    <mergeCell ref="W13:W14"/>
    <mergeCell ref="C8:N8"/>
    <mergeCell ref="C9:N9"/>
    <mergeCell ref="A47:AA48"/>
    <mergeCell ref="A49:AA50"/>
    <mergeCell ref="F11:F14"/>
    <mergeCell ref="AA11:AA14"/>
    <mergeCell ref="X13:X14"/>
    <mergeCell ref="Y13:Y14"/>
    <mergeCell ref="Z13:Z14"/>
    <mergeCell ref="K11:N11"/>
    <mergeCell ref="O11:P12"/>
    <mergeCell ref="K12:L12"/>
    <mergeCell ref="M12:N12"/>
    <mergeCell ref="S11:S14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47"/>
  <sheetViews>
    <sheetView tabSelected="1" zoomScale="73" zoomScaleNormal="73" workbookViewId="0">
      <selection activeCell="B4" sqref="B4:Q7"/>
    </sheetView>
  </sheetViews>
  <sheetFormatPr defaultRowHeight="15" x14ac:dyDescent="0.25"/>
  <cols>
    <col min="1" max="1" width="7.42578125" customWidth="1"/>
    <col min="2" max="2" width="15.28515625" customWidth="1"/>
    <col min="3" max="3" width="13.7109375" customWidth="1"/>
    <col min="4" max="4" width="10" customWidth="1"/>
    <col min="5" max="5" width="10.28515625" customWidth="1"/>
    <col min="6" max="6" width="8.7109375" style="9" customWidth="1"/>
    <col min="7" max="7" width="4.7109375" customWidth="1"/>
    <col min="8" max="8" width="7.28515625" customWidth="1"/>
    <col min="9" max="9" width="4.5703125" customWidth="1"/>
    <col min="10" max="10" width="7.42578125" customWidth="1"/>
    <col min="11" max="11" width="7" customWidth="1"/>
    <col min="12" max="12" width="7.42578125" customWidth="1"/>
    <col min="13" max="13" width="4.7109375" customWidth="1"/>
    <col min="14" max="14" width="6.28515625" customWidth="1"/>
    <col min="15" max="15" width="4.7109375" customWidth="1"/>
    <col min="16" max="17" width="5.5703125" customWidth="1"/>
    <col min="18" max="18" width="5.5703125" style="9" customWidth="1"/>
    <col min="19" max="19" width="11.7109375" customWidth="1"/>
    <col min="20" max="20" width="15.28515625" style="26" customWidth="1"/>
    <col min="21" max="24" width="8" customWidth="1"/>
    <col min="25" max="25" width="8" style="9" customWidth="1"/>
    <col min="26" max="26" width="8" customWidth="1"/>
    <col min="27" max="27" width="15.28515625" customWidth="1"/>
    <col min="29" max="29" width="10.85546875" customWidth="1"/>
  </cols>
  <sheetData>
    <row r="2" spans="1:29" ht="15" customHeight="1" x14ac:dyDescent="0.25">
      <c r="S2" s="77" t="s">
        <v>78</v>
      </c>
      <c r="T2" s="77"/>
      <c r="U2" s="77"/>
      <c r="V2" s="77"/>
      <c r="W2" s="77"/>
      <c r="X2" s="77"/>
    </row>
    <row r="3" spans="1:29" x14ac:dyDescent="0.25">
      <c r="S3" s="77"/>
      <c r="T3" s="77"/>
      <c r="U3" s="77"/>
      <c r="V3" s="77"/>
      <c r="W3" s="77"/>
      <c r="X3" s="77"/>
    </row>
    <row r="4" spans="1:29" ht="15" customHeight="1" x14ac:dyDescent="0.25">
      <c r="B4" s="79" t="s">
        <v>92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S4" s="77"/>
      <c r="T4" s="77"/>
      <c r="U4" s="77"/>
      <c r="V4" s="77"/>
      <c r="W4" s="77"/>
      <c r="X4" s="77"/>
    </row>
    <row r="5" spans="1:29" ht="13.5" customHeight="1" x14ac:dyDescent="0.25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S5" s="77"/>
      <c r="T5" s="77"/>
      <c r="U5" s="77"/>
      <c r="V5" s="77"/>
      <c r="W5" s="77"/>
      <c r="X5" s="77"/>
    </row>
    <row r="6" spans="1:29" ht="15" customHeight="1" x14ac:dyDescent="0.25"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S6" s="78"/>
      <c r="T6" s="78"/>
      <c r="U6" s="78"/>
      <c r="V6" s="78"/>
      <c r="W6" s="78"/>
      <c r="X6" s="78"/>
    </row>
    <row r="7" spans="1:29" ht="15" customHeight="1" x14ac:dyDescent="0.25"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S7" s="13"/>
      <c r="T7" s="25"/>
      <c r="U7" s="13"/>
      <c r="V7" s="13"/>
      <c r="W7" s="13"/>
      <c r="X7" s="13"/>
    </row>
    <row r="8" spans="1:29" ht="15" customHeight="1" x14ac:dyDescent="0.25">
      <c r="B8" s="17" t="s">
        <v>19</v>
      </c>
      <c r="C8" s="65" t="s">
        <v>90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17"/>
      <c r="P8" s="17"/>
      <c r="Q8" s="17"/>
      <c r="S8" s="13"/>
      <c r="T8" s="25"/>
      <c r="U8" s="13"/>
      <c r="V8" s="13"/>
      <c r="W8" s="13"/>
      <c r="X8" s="13"/>
    </row>
    <row r="9" spans="1:29" ht="15" customHeight="1" x14ac:dyDescent="0.25">
      <c r="B9" s="17"/>
      <c r="C9" s="91" t="s">
        <v>21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7"/>
      <c r="P9" s="17"/>
      <c r="Q9" s="17"/>
      <c r="S9" s="13"/>
      <c r="T9" s="25"/>
      <c r="U9" s="13"/>
      <c r="V9" s="13"/>
      <c r="W9" s="13"/>
      <c r="X9" s="13"/>
    </row>
    <row r="10" spans="1:29" ht="15.75" thickBot="1" x14ac:dyDescent="0.3"/>
    <row r="11" spans="1:29" ht="91.15" customHeight="1" thickBot="1" x14ac:dyDescent="0.3">
      <c r="A11" s="96" t="s">
        <v>15</v>
      </c>
      <c r="B11" s="93" t="s">
        <v>91</v>
      </c>
      <c r="C11" s="93" t="s">
        <v>82</v>
      </c>
      <c r="D11" s="93" t="s">
        <v>69</v>
      </c>
      <c r="E11" s="93" t="s">
        <v>14</v>
      </c>
      <c r="F11" s="93" t="s">
        <v>16</v>
      </c>
      <c r="G11" s="93" t="s">
        <v>0</v>
      </c>
      <c r="H11" s="93"/>
      <c r="I11" s="93" t="s">
        <v>1</v>
      </c>
      <c r="J11" s="93"/>
      <c r="K11" s="93" t="s">
        <v>2</v>
      </c>
      <c r="L11" s="93"/>
      <c r="M11" s="93"/>
      <c r="N11" s="93"/>
      <c r="O11" s="93" t="s">
        <v>3</v>
      </c>
      <c r="P11" s="93"/>
      <c r="Q11" s="93" t="s">
        <v>23</v>
      </c>
      <c r="R11" s="93"/>
      <c r="S11" s="93" t="s">
        <v>28</v>
      </c>
      <c r="T11" s="94" t="s">
        <v>25</v>
      </c>
      <c r="U11" s="93" t="s">
        <v>8</v>
      </c>
      <c r="V11" s="93"/>
      <c r="W11" s="93" t="s">
        <v>9</v>
      </c>
      <c r="X11" s="93"/>
      <c r="Y11" s="93" t="s">
        <v>10</v>
      </c>
      <c r="Z11" s="93"/>
      <c r="AA11" s="96" t="s">
        <v>84</v>
      </c>
      <c r="AB11" s="95" t="s">
        <v>33</v>
      </c>
      <c r="AC11" s="96" t="s">
        <v>83</v>
      </c>
    </row>
    <row r="12" spans="1:29" ht="71.25" customHeight="1" thickBot="1" x14ac:dyDescent="0.3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 t="s">
        <v>17</v>
      </c>
      <c r="L12" s="93"/>
      <c r="M12" s="93" t="s">
        <v>4</v>
      </c>
      <c r="N12" s="93"/>
      <c r="O12" s="93"/>
      <c r="P12" s="93"/>
      <c r="Q12" s="93"/>
      <c r="R12" s="93"/>
      <c r="S12" s="93"/>
      <c r="T12" s="94"/>
      <c r="U12" s="93"/>
      <c r="V12" s="93"/>
      <c r="W12" s="93"/>
      <c r="X12" s="93"/>
      <c r="Y12" s="93"/>
      <c r="Z12" s="93"/>
      <c r="AA12" s="96"/>
      <c r="AB12" s="96"/>
      <c r="AC12" s="96"/>
    </row>
    <row r="13" spans="1:29" ht="53.25" customHeight="1" thickBot="1" x14ac:dyDescent="0.3">
      <c r="A13" s="93"/>
      <c r="B13" s="93"/>
      <c r="C13" s="93"/>
      <c r="D13" s="93"/>
      <c r="E13" s="93"/>
      <c r="F13" s="93"/>
      <c r="G13" s="92" t="s">
        <v>12</v>
      </c>
      <c r="H13" s="92" t="s">
        <v>26</v>
      </c>
      <c r="I13" s="92" t="s">
        <v>12</v>
      </c>
      <c r="J13" s="92" t="s">
        <v>26</v>
      </c>
      <c r="K13" s="92" t="s">
        <v>12</v>
      </c>
      <c r="L13" s="92" t="s">
        <v>26</v>
      </c>
      <c r="M13" s="92" t="s">
        <v>12</v>
      </c>
      <c r="N13" s="92" t="s">
        <v>26</v>
      </c>
      <c r="O13" s="92" t="s">
        <v>12</v>
      </c>
      <c r="P13" s="92" t="s">
        <v>26</v>
      </c>
      <c r="Q13" s="92" t="s">
        <v>22</v>
      </c>
      <c r="R13" s="92" t="s">
        <v>27</v>
      </c>
      <c r="S13" s="93"/>
      <c r="T13" s="94"/>
      <c r="U13" s="92" t="s">
        <v>29</v>
      </c>
      <c r="V13" s="92" t="s">
        <v>5</v>
      </c>
      <c r="W13" s="92" t="s">
        <v>30</v>
      </c>
      <c r="X13" s="92" t="s">
        <v>6</v>
      </c>
      <c r="Y13" s="92" t="s">
        <v>31</v>
      </c>
      <c r="Z13" s="92" t="s">
        <v>7</v>
      </c>
      <c r="AA13" s="96"/>
      <c r="AB13" s="96"/>
      <c r="AC13" s="96"/>
    </row>
    <row r="14" spans="1:29" ht="52.5" customHeight="1" thickBot="1" x14ac:dyDescent="0.3">
      <c r="A14" s="93"/>
      <c r="B14" s="93"/>
      <c r="C14" s="93"/>
      <c r="D14" s="93"/>
      <c r="E14" s="93"/>
      <c r="F14" s="93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3"/>
      <c r="T14" s="94"/>
      <c r="U14" s="92"/>
      <c r="V14" s="92"/>
      <c r="W14" s="92"/>
      <c r="X14" s="92"/>
      <c r="Y14" s="92"/>
      <c r="Z14" s="92"/>
      <c r="AA14" s="96"/>
      <c r="AB14" s="96"/>
      <c r="AC14" s="96"/>
    </row>
    <row r="15" spans="1:29" s="12" customFormat="1" x14ac:dyDescent="0.25">
      <c r="A15" s="38">
        <v>1</v>
      </c>
      <c r="B15" s="39">
        <v>2</v>
      </c>
      <c r="C15" s="39">
        <v>3</v>
      </c>
      <c r="D15" s="40">
        <v>4</v>
      </c>
      <c r="E15" s="39">
        <v>5</v>
      </c>
      <c r="F15" s="39">
        <v>6</v>
      </c>
      <c r="G15" s="40">
        <v>7</v>
      </c>
      <c r="H15" s="39">
        <v>8</v>
      </c>
      <c r="I15" s="39">
        <v>9</v>
      </c>
      <c r="J15" s="40">
        <v>10</v>
      </c>
      <c r="K15" s="39">
        <v>11</v>
      </c>
      <c r="L15" s="39">
        <v>12</v>
      </c>
      <c r="M15" s="40">
        <v>13</v>
      </c>
      <c r="N15" s="39">
        <v>14</v>
      </c>
      <c r="O15" s="39">
        <v>15</v>
      </c>
      <c r="P15" s="40">
        <v>16</v>
      </c>
      <c r="Q15" s="40">
        <v>17</v>
      </c>
      <c r="R15" s="40">
        <v>18</v>
      </c>
      <c r="S15" s="40">
        <v>19</v>
      </c>
      <c r="T15" s="41">
        <v>20</v>
      </c>
      <c r="U15" s="40">
        <v>21</v>
      </c>
      <c r="V15" s="40">
        <v>22</v>
      </c>
      <c r="W15" s="40">
        <v>23</v>
      </c>
      <c r="X15" s="40">
        <v>24</v>
      </c>
      <c r="Y15" s="40">
        <v>25</v>
      </c>
      <c r="Z15" s="40">
        <v>26</v>
      </c>
      <c r="AA15" s="40">
        <v>27</v>
      </c>
      <c r="AB15" s="40">
        <v>28</v>
      </c>
      <c r="AC15" s="45">
        <v>29</v>
      </c>
    </row>
    <row r="16" spans="1:29" ht="40.5" x14ac:dyDescent="0.25">
      <c r="A16" s="30">
        <v>299</v>
      </c>
      <c r="B16" s="35" t="s">
        <v>37</v>
      </c>
      <c r="C16" s="35">
        <v>223000400</v>
      </c>
      <c r="D16" s="43" t="s">
        <v>86</v>
      </c>
      <c r="E16" s="31" t="s">
        <v>34</v>
      </c>
      <c r="F16" s="31" t="s">
        <v>35</v>
      </c>
      <c r="G16" s="55">
        <v>4</v>
      </c>
      <c r="H16" s="52">
        <v>22.8</v>
      </c>
      <c r="I16" s="55">
        <v>4</v>
      </c>
      <c r="J16" s="52">
        <v>22.8</v>
      </c>
      <c r="K16" s="55">
        <v>25</v>
      </c>
      <c r="L16" s="52">
        <v>22.8</v>
      </c>
      <c r="M16" s="56">
        <v>120</v>
      </c>
      <c r="N16" s="52">
        <v>22.8</v>
      </c>
      <c r="O16" s="55">
        <v>5</v>
      </c>
      <c r="P16" s="52">
        <v>22.8</v>
      </c>
      <c r="Q16" s="55">
        <v>48</v>
      </c>
      <c r="R16" s="52">
        <v>3.8</v>
      </c>
      <c r="S16" s="52">
        <f>(G16*H16)+(I16*J16)+(K16*L16)+(M16*N16)+(O16*P16)+(Q16*R16)</f>
        <v>3784.8</v>
      </c>
      <c r="T16" s="57">
        <f>G16+I16+K16+M16+O16</f>
        <v>158</v>
      </c>
      <c r="U16" s="56">
        <v>2.2799999999999998</v>
      </c>
      <c r="V16" s="56">
        <f>T16*U16</f>
        <v>360.23999999999995</v>
      </c>
      <c r="W16" s="52">
        <v>5.7</v>
      </c>
      <c r="X16" s="58">
        <f>ROUND(((T16/0.7)+60),0)*W16</f>
        <v>1630.2</v>
      </c>
      <c r="Y16" s="52">
        <v>1.9</v>
      </c>
      <c r="Z16" s="52">
        <f>T16*Y16</f>
        <v>300.2</v>
      </c>
      <c r="AA16" s="20">
        <f>S16+V16+X16+Z16</f>
        <v>6075.44</v>
      </c>
      <c r="AB16" s="29">
        <v>4</v>
      </c>
      <c r="AC16" s="37">
        <f>AA16*AB16</f>
        <v>24301.759999999998</v>
      </c>
    </row>
    <row r="17" spans="1:29" ht="38.25" x14ac:dyDescent="0.25">
      <c r="A17" s="44">
        <v>300</v>
      </c>
      <c r="B17" s="35" t="s">
        <v>38</v>
      </c>
      <c r="C17" s="35">
        <v>223000662</v>
      </c>
      <c r="D17" s="43" t="s">
        <v>85</v>
      </c>
      <c r="E17" s="31" t="s">
        <v>34</v>
      </c>
      <c r="F17" s="31" t="s">
        <v>35</v>
      </c>
      <c r="G17" s="55">
        <v>4</v>
      </c>
      <c r="H17" s="52">
        <v>22.8</v>
      </c>
      <c r="I17" s="55">
        <v>4</v>
      </c>
      <c r="J17" s="52">
        <v>22.8</v>
      </c>
      <c r="K17" s="55">
        <v>25</v>
      </c>
      <c r="L17" s="52">
        <v>22.8</v>
      </c>
      <c r="M17" s="56">
        <v>120</v>
      </c>
      <c r="N17" s="52">
        <v>22.8</v>
      </c>
      <c r="O17" s="55">
        <v>5</v>
      </c>
      <c r="P17" s="52">
        <v>22.8</v>
      </c>
      <c r="Q17" s="55">
        <v>48</v>
      </c>
      <c r="R17" s="52">
        <v>3.8</v>
      </c>
      <c r="S17" s="52">
        <f t="shared" ref="S17:S31" si="0">(G17*H17)+(I17*J17)+(K17*L17)+(M17*N17)+(O17*P17)+(Q17*R17)</f>
        <v>3784.8</v>
      </c>
      <c r="T17" s="57">
        <f t="shared" ref="T17:T31" si="1">G17+I17+K17+M17+O17</f>
        <v>158</v>
      </c>
      <c r="U17" s="56">
        <v>2.2799999999999998</v>
      </c>
      <c r="V17" s="59">
        <f t="shared" ref="V17:V31" si="2">T17*U17</f>
        <v>360.23999999999995</v>
      </c>
      <c r="W17" s="52">
        <v>5.7</v>
      </c>
      <c r="X17" s="58">
        <f>ROUND(((T17/0.7)+60),0)*W17</f>
        <v>1630.2</v>
      </c>
      <c r="Y17" s="52">
        <v>1.9</v>
      </c>
      <c r="Z17" s="52">
        <f t="shared" ref="Z17:Z31" si="3">T17*Y17</f>
        <v>300.2</v>
      </c>
      <c r="AA17" s="20">
        <f t="shared" ref="AA17:AA31" si="4">S17+V17+X17+Z17</f>
        <v>6075.44</v>
      </c>
      <c r="AB17" s="29">
        <v>4</v>
      </c>
      <c r="AC17" s="37">
        <f t="shared" ref="AC17:AC31" si="5">AA17*AB17</f>
        <v>24301.759999999998</v>
      </c>
    </row>
    <row r="18" spans="1:29" ht="67.5" x14ac:dyDescent="0.25">
      <c r="A18" s="30">
        <v>327</v>
      </c>
      <c r="B18" s="35" t="s">
        <v>39</v>
      </c>
      <c r="C18" s="35">
        <v>223000668</v>
      </c>
      <c r="D18" s="43" t="s">
        <v>87</v>
      </c>
      <c r="E18" s="31" t="s">
        <v>36</v>
      </c>
      <c r="F18" s="31" t="s">
        <v>35</v>
      </c>
      <c r="G18" s="55">
        <v>4</v>
      </c>
      <c r="H18" s="52">
        <v>26.6</v>
      </c>
      <c r="I18" s="55">
        <v>4</v>
      </c>
      <c r="J18" s="52">
        <v>26.6</v>
      </c>
      <c r="K18" s="55">
        <v>25</v>
      </c>
      <c r="L18" s="52">
        <v>26.6</v>
      </c>
      <c r="M18" s="56">
        <v>120</v>
      </c>
      <c r="N18" s="52">
        <v>26.6</v>
      </c>
      <c r="O18" s="55">
        <v>5</v>
      </c>
      <c r="P18" s="52">
        <v>26.6</v>
      </c>
      <c r="Q18" s="56">
        <v>48</v>
      </c>
      <c r="R18" s="52">
        <v>3.8</v>
      </c>
      <c r="S18" s="52">
        <f t="shared" si="0"/>
        <v>4385.2</v>
      </c>
      <c r="T18" s="57">
        <f t="shared" si="1"/>
        <v>158</v>
      </c>
      <c r="U18" s="56">
        <v>2.2799999999999998</v>
      </c>
      <c r="V18" s="59">
        <f t="shared" si="2"/>
        <v>360.23999999999995</v>
      </c>
      <c r="W18" s="52">
        <v>5.7</v>
      </c>
      <c r="X18" s="58">
        <f t="shared" ref="X18:X31" si="6">ROUND(((T18/0.7)+60),0)*W18</f>
        <v>1630.2</v>
      </c>
      <c r="Y18" s="52">
        <v>1.9</v>
      </c>
      <c r="Z18" s="52">
        <f t="shared" si="3"/>
        <v>300.2</v>
      </c>
      <c r="AA18" s="20">
        <f t="shared" si="4"/>
        <v>6675.8399999999992</v>
      </c>
      <c r="AB18" s="29">
        <v>6</v>
      </c>
      <c r="AC18" s="37">
        <f t="shared" si="5"/>
        <v>40055.039999999994</v>
      </c>
    </row>
    <row r="19" spans="1:29" ht="67.5" x14ac:dyDescent="0.25">
      <c r="A19" s="44">
        <v>328</v>
      </c>
      <c r="B19" s="35" t="s">
        <v>39</v>
      </c>
      <c r="C19" s="35">
        <v>223000668</v>
      </c>
      <c r="D19" s="43" t="s">
        <v>87</v>
      </c>
      <c r="E19" s="31" t="s">
        <v>34</v>
      </c>
      <c r="F19" s="31" t="s">
        <v>35</v>
      </c>
      <c r="G19" s="55">
        <v>4</v>
      </c>
      <c r="H19" s="52">
        <v>22.8</v>
      </c>
      <c r="I19" s="55">
        <v>4</v>
      </c>
      <c r="J19" s="52">
        <v>22.8</v>
      </c>
      <c r="K19" s="55">
        <v>25</v>
      </c>
      <c r="L19" s="52">
        <v>22.8</v>
      </c>
      <c r="M19" s="56">
        <v>120</v>
      </c>
      <c r="N19" s="52">
        <v>22.8</v>
      </c>
      <c r="O19" s="55">
        <v>5</v>
      </c>
      <c r="P19" s="52">
        <v>22.8</v>
      </c>
      <c r="Q19" s="56">
        <v>48</v>
      </c>
      <c r="R19" s="52">
        <v>3.8</v>
      </c>
      <c r="S19" s="52">
        <f t="shared" si="0"/>
        <v>3784.8</v>
      </c>
      <c r="T19" s="57">
        <f t="shared" si="1"/>
        <v>158</v>
      </c>
      <c r="U19" s="56">
        <v>2.2799999999999998</v>
      </c>
      <c r="V19" s="59">
        <f t="shared" si="2"/>
        <v>360.23999999999995</v>
      </c>
      <c r="W19" s="52">
        <v>5.7</v>
      </c>
      <c r="X19" s="58">
        <f t="shared" si="6"/>
        <v>1630.2</v>
      </c>
      <c r="Y19" s="52">
        <v>1.9</v>
      </c>
      <c r="Z19" s="52">
        <f t="shared" si="3"/>
        <v>300.2</v>
      </c>
      <c r="AA19" s="20">
        <f t="shared" si="4"/>
        <v>6075.44</v>
      </c>
      <c r="AB19" s="29">
        <v>20</v>
      </c>
      <c r="AC19" s="61">
        <f t="shared" si="5"/>
        <v>121508.79999999999</v>
      </c>
    </row>
    <row r="20" spans="1:29" ht="67.5" x14ac:dyDescent="0.25">
      <c r="A20" s="30">
        <v>331</v>
      </c>
      <c r="B20" s="35" t="s">
        <v>40</v>
      </c>
      <c r="C20" s="35">
        <v>223000669</v>
      </c>
      <c r="D20" s="43" t="s">
        <v>87</v>
      </c>
      <c r="E20" s="31" t="s">
        <v>34</v>
      </c>
      <c r="F20" s="31" t="s">
        <v>35</v>
      </c>
      <c r="G20" s="55">
        <v>4</v>
      </c>
      <c r="H20" s="52">
        <v>22.8</v>
      </c>
      <c r="I20" s="55">
        <v>4</v>
      </c>
      <c r="J20" s="52">
        <v>22.8</v>
      </c>
      <c r="K20" s="55">
        <v>25</v>
      </c>
      <c r="L20" s="52">
        <v>22.8</v>
      </c>
      <c r="M20" s="56">
        <v>30</v>
      </c>
      <c r="N20" s="52">
        <v>22.8</v>
      </c>
      <c r="O20" s="55">
        <v>5</v>
      </c>
      <c r="P20" s="52">
        <v>22.8</v>
      </c>
      <c r="Q20" s="56">
        <v>48</v>
      </c>
      <c r="R20" s="52">
        <v>3.8</v>
      </c>
      <c r="S20" s="52">
        <f t="shared" si="0"/>
        <v>1732.8000000000002</v>
      </c>
      <c r="T20" s="57">
        <f t="shared" si="1"/>
        <v>68</v>
      </c>
      <c r="U20" s="56">
        <v>2.2799999999999998</v>
      </c>
      <c r="V20" s="59">
        <f t="shared" si="2"/>
        <v>155.04</v>
      </c>
      <c r="W20" s="52">
        <v>5.7</v>
      </c>
      <c r="X20" s="58">
        <f t="shared" si="6"/>
        <v>894.9</v>
      </c>
      <c r="Y20" s="52">
        <v>1.9</v>
      </c>
      <c r="Z20" s="52">
        <f t="shared" si="3"/>
        <v>129.19999999999999</v>
      </c>
      <c r="AA20" s="20">
        <f t="shared" si="4"/>
        <v>2911.94</v>
      </c>
      <c r="AB20" s="29">
        <v>3</v>
      </c>
      <c r="AC20" s="37">
        <f t="shared" si="5"/>
        <v>8735.82</v>
      </c>
    </row>
    <row r="21" spans="1:29" ht="40.5" x14ac:dyDescent="0.25">
      <c r="A21" s="30">
        <v>335</v>
      </c>
      <c r="B21" s="35" t="s">
        <v>41</v>
      </c>
      <c r="C21" s="35">
        <v>223000411</v>
      </c>
      <c r="D21" s="43" t="s">
        <v>86</v>
      </c>
      <c r="E21" s="31" t="s">
        <v>34</v>
      </c>
      <c r="F21" s="31" t="s">
        <v>35</v>
      </c>
      <c r="G21" s="55">
        <v>4</v>
      </c>
      <c r="H21" s="52">
        <v>22.8</v>
      </c>
      <c r="I21" s="55">
        <v>4</v>
      </c>
      <c r="J21" s="52">
        <v>22.8</v>
      </c>
      <c r="K21" s="55">
        <v>25</v>
      </c>
      <c r="L21" s="52">
        <v>22.8</v>
      </c>
      <c r="M21" s="56">
        <v>120</v>
      </c>
      <c r="N21" s="52">
        <v>22.8</v>
      </c>
      <c r="O21" s="55">
        <v>5</v>
      </c>
      <c r="P21" s="52">
        <v>22.8</v>
      </c>
      <c r="Q21" s="56">
        <v>48</v>
      </c>
      <c r="R21" s="52">
        <v>3.8</v>
      </c>
      <c r="S21" s="52">
        <f t="shared" si="0"/>
        <v>3784.8</v>
      </c>
      <c r="T21" s="57">
        <f t="shared" si="1"/>
        <v>158</v>
      </c>
      <c r="U21" s="56">
        <v>2.2799999999999998</v>
      </c>
      <c r="V21" s="59">
        <f t="shared" si="2"/>
        <v>360.23999999999995</v>
      </c>
      <c r="W21" s="52">
        <v>5.7</v>
      </c>
      <c r="X21" s="58">
        <f t="shared" si="6"/>
        <v>1630.2</v>
      </c>
      <c r="Y21" s="52">
        <v>1.9</v>
      </c>
      <c r="Z21" s="52">
        <f t="shared" si="3"/>
        <v>300.2</v>
      </c>
      <c r="AA21" s="20">
        <f t="shared" si="4"/>
        <v>6075.44</v>
      </c>
      <c r="AB21" s="29">
        <v>4</v>
      </c>
      <c r="AC21" s="37">
        <f t="shared" si="5"/>
        <v>24301.759999999998</v>
      </c>
    </row>
    <row r="22" spans="1:29" ht="40.5" x14ac:dyDescent="0.25">
      <c r="A22" s="46">
        <v>336</v>
      </c>
      <c r="B22" s="35" t="s">
        <v>42</v>
      </c>
      <c r="C22" s="35">
        <v>223000675</v>
      </c>
      <c r="D22" s="43" t="s">
        <v>86</v>
      </c>
      <c r="E22" s="31" t="s">
        <v>34</v>
      </c>
      <c r="F22" s="31" t="s">
        <v>35</v>
      </c>
      <c r="G22" s="55">
        <v>4</v>
      </c>
      <c r="H22" s="52">
        <v>22.8</v>
      </c>
      <c r="I22" s="55">
        <v>4</v>
      </c>
      <c r="J22" s="52">
        <v>22.8</v>
      </c>
      <c r="K22" s="55">
        <v>25</v>
      </c>
      <c r="L22" s="52">
        <v>22.8</v>
      </c>
      <c r="M22" s="56">
        <v>100</v>
      </c>
      <c r="N22" s="52">
        <v>22.8</v>
      </c>
      <c r="O22" s="55">
        <v>5</v>
      </c>
      <c r="P22" s="52">
        <v>22.8</v>
      </c>
      <c r="Q22" s="56">
        <v>48</v>
      </c>
      <c r="R22" s="52">
        <v>3.8</v>
      </c>
      <c r="S22" s="52">
        <f t="shared" si="0"/>
        <v>3328.8</v>
      </c>
      <c r="T22" s="57">
        <f t="shared" si="1"/>
        <v>138</v>
      </c>
      <c r="U22" s="56">
        <v>2.2799999999999998</v>
      </c>
      <c r="V22" s="59">
        <f t="shared" si="2"/>
        <v>314.64</v>
      </c>
      <c r="W22" s="52">
        <v>5.7</v>
      </c>
      <c r="X22" s="58">
        <f t="shared" si="6"/>
        <v>1464.9</v>
      </c>
      <c r="Y22" s="52">
        <v>1.9</v>
      </c>
      <c r="Z22" s="52">
        <f t="shared" si="3"/>
        <v>262.2</v>
      </c>
      <c r="AA22" s="20">
        <f t="shared" si="4"/>
        <v>5370.54</v>
      </c>
      <c r="AB22" s="29">
        <v>3</v>
      </c>
      <c r="AC22" s="37">
        <f t="shared" si="5"/>
        <v>16111.619999999999</v>
      </c>
    </row>
    <row r="23" spans="1:29" ht="67.5" x14ac:dyDescent="0.25">
      <c r="A23" s="44">
        <v>354</v>
      </c>
      <c r="B23" s="35" t="s">
        <v>44</v>
      </c>
      <c r="C23" s="35">
        <v>220011092</v>
      </c>
      <c r="D23" s="43" t="s">
        <v>87</v>
      </c>
      <c r="E23" s="31" t="s">
        <v>34</v>
      </c>
      <c r="F23" s="31" t="s">
        <v>35</v>
      </c>
      <c r="G23" s="55">
        <v>4</v>
      </c>
      <c r="H23" s="52">
        <v>22.8</v>
      </c>
      <c r="I23" s="55">
        <v>4</v>
      </c>
      <c r="J23" s="52">
        <v>22.8</v>
      </c>
      <c r="K23" s="55">
        <v>25</v>
      </c>
      <c r="L23" s="52">
        <v>22.8</v>
      </c>
      <c r="M23" s="56">
        <v>25</v>
      </c>
      <c r="N23" s="52">
        <v>22.8</v>
      </c>
      <c r="O23" s="55">
        <v>5</v>
      </c>
      <c r="P23" s="52">
        <v>22.8</v>
      </c>
      <c r="Q23" s="56">
        <v>48</v>
      </c>
      <c r="R23" s="52">
        <v>3.8</v>
      </c>
      <c r="S23" s="52">
        <f t="shared" si="0"/>
        <v>1618.8000000000002</v>
      </c>
      <c r="T23" s="57">
        <f t="shared" si="1"/>
        <v>63</v>
      </c>
      <c r="U23" s="56">
        <v>2.2799999999999998</v>
      </c>
      <c r="V23" s="59">
        <f t="shared" si="2"/>
        <v>143.63999999999999</v>
      </c>
      <c r="W23" s="52">
        <v>5.7</v>
      </c>
      <c r="X23" s="58">
        <f t="shared" si="6"/>
        <v>855</v>
      </c>
      <c r="Y23" s="52">
        <v>1.9</v>
      </c>
      <c r="Z23" s="52">
        <f t="shared" si="3"/>
        <v>119.69999999999999</v>
      </c>
      <c r="AA23" s="20">
        <f t="shared" si="4"/>
        <v>2737.14</v>
      </c>
      <c r="AB23" s="29">
        <v>2</v>
      </c>
      <c r="AC23" s="37">
        <f t="shared" si="5"/>
        <v>5474.28</v>
      </c>
    </row>
    <row r="24" spans="1:29" ht="67.5" x14ac:dyDescent="0.25">
      <c r="A24" s="30">
        <v>355</v>
      </c>
      <c r="B24" s="35" t="s">
        <v>45</v>
      </c>
      <c r="C24" s="35">
        <v>223000408</v>
      </c>
      <c r="D24" s="43" t="s">
        <v>87</v>
      </c>
      <c r="E24" s="31" t="s">
        <v>34</v>
      </c>
      <c r="F24" s="31" t="s">
        <v>35</v>
      </c>
      <c r="G24" s="55">
        <v>4</v>
      </c>
      <c r="H24" s="52">
        <v>22.8</v>
      </c>
      <c r="I24" s="55">
        <v>4</v>
      </c>
      <c r="J24" s="52">
        <v>22.8</v>
      </c>
      <c r="K24" s="55">
        <v>25</v>
      </c>
      <c r="L24" s="52">
        <v>22.8</v>
      </c>
      <c r="M24" s="56">
        <v>120</v>
      </c>
      <c r="N24" s="52">
        <v>22.8</v>
      </c>
      <c r="O24" s="55">
        <v>5</v>
      </c>
      <c r="P24" s="52">
        <v>22.8</v>
      </c>
      <c r="Q24" s="56">
        <v>48</v>
      </c>
      <c r="R24" s="52">
        <v>3.8</v>
      </c>
      <c r="S24" s="52">
        <f t="shared" si="0"/>
        <v>3784.8</v>
      </c>
      <c r="T24" s="57">
        <f t="shared" si="1"/>
        <v>158</v>
      </c>
      <c r="U24" s="56">
        <v>2.2799999999999998</v>
      </c>
      <c r="V24" s="59">
        <f t="shared" si="2"/>
        <v>360.23999999999995</v>
      </c>
      <c r="W24" s="52">
        <v>5.7</v>
      </c>
      <c r="X24" s="58">
        <f t="shared" si="6"/>
        <v>1630.2</v>
      </c>
      <c r="Y24" s="52">
        <v>1.9</v>
      </c>
      <c r="Z24" s="52">
        <f t="shared" si="3"/>
        <v>300.2</v>
      </c>
      <c r="AA24" s="20">
        <f t="shared" si="4"/>
        <v>6075.44</v>
      </c>
      <c r="AB24" s="29">
        <v>3</v>
      </c>
      <c r="AC24" s="37">
        <f t="shared" si="5"/>
        <v>18226.32</v>
      </c>
    </row>
    <row r="25" spans="1:29" ht="67.5" x14ac:dyDescent="0.25">
      <c r="A25" s="30">
        <v>365</v>
      </c>
      <c r="B25" s="35" t="s">
        <v>46</v>
      </c>
      <c r="C25" s="35">
        <v>223000410</v>
      </c>
      <c r="D25" s="43" t="s">
        <v>87</v>
      </c>
      <c r="E25" s="31" t="s">
        <v>43</v>
      </c>
      <c r="F25" s="31" t="s">
        <v>35</v>
      </c>
      <c r="G25" s="55">
        <v>4</v>
      </c>
      <c r="H25" s="52">
        <v>26.6</v>
      </c>
      <c r="I25" s="55">
        <v>4</v>
      </c>
      <c r="J25" s="52">
        <v>26.6</v>
      </c>
      <c r="K25" s="55">
        <v>25</v>
      </c>
      <c r="L25" s="52">
        <v>26.6</v>
      </c>
      <c r="M25" s="56">
        <v>25</v>
      </c>
      <c r="N25" s="52">
        <v>26.6</v>
      </c>
      <c r="O25" s="55">
        <v>5</v>
      </c>
      <c r="P25" s="52">
        <v>26.6</v>
      </c>
      <c r="Q25" s="56">
        <v>48</v>
      </c>
      <c r="R25" s="52">
        <v>3.8</v>
      </c>
      <c r="S25" s="52">
        <f t="shared" si="0"/>
        <v>1858.1999999999998</v>
      </c>
      <c r="T25" s="57">
        <f t="shared" si="1"/>
        <v>63</v>
      </c>
      <c r="U25" s="56">
        <v>2.2799999999999998</v>
      </c>
      <c r="V25" s="59">
        <f t="shared" si="2"/>
        <v>143.63999999999999</v>
      </c>
      <c r="W25" s="52">
        <v>5.7</v>
      </c>
      <c r="X25" s="58">
        <f t="shared" si="6"/>
        <v>855</v>
      </c>
      <c r="Y25" s="52">
        <v>1.9</v>
      </c>
      <c r="Z25" s="52">
        <f t="shared" si="3"/>
        <v>119.69999999999999</v>
      </c>
      <c r="AA25" s="20">
        <f t="shared" si="4"/>
        <v>2976.5399999999995</v>
      </c>
      <c r="AB25" s="29">
        <v>1</v>
      </c>
      <c r="AC25" s="37">
        <f t="shared" si="5"/>
        <v>2976.5399999999995</v>
      </c>
    </row>
    <row r="26" spans="1:29" ht="67.5" x14ac:dyDescent="0.25">
      <c r="A26" s="44">
        <v>366</v>
      </c>
      <c r="B26" s="35" t="s">
        <v>46</v>
      </c>
      <c r="C26" s="35">
        <v>223000410</v>
      </c>
      <c r="D26" s="43" t="s">
        <v>87</v>
      </c>
      <c r="E26" s="31" t="s">
        <v>34</v>
      </c>
      <c r="F26" s="31" t="s">
        <v>35</v>
      </c>
      <c r="G26" s="55">
        <v>4</v>
      </c>
      <c r="H26" s="52">
        <v>22.8</v>
      </c>
      <c r="I26" s="55">
        <v>4</v>
      </c>
      <c r="J26" s="52">
        <v>22.8</v>
      </c>
      <c r="K26" s="55">
        <v>25</v>
      </c>
      <c r="L26" s="52">
        <v>22.8</v>
      </c>
      <c r="M26" s="56">
        <v>25</v>
      </c>
      <c r="N26" s="52">
        <v>22.8</v>
      </c>
      <c r="O26" s="55">
        <v>5</v>
      </c>
      <c r="P26" s="52">
        <v>22.8</v>
      </c>
      <c r="Q26" s="56">
        <v>48</v>
      </c>
      <c r="R26" s="52">
        <v>3.8</v>
      </c>
      <c r="S26" s="52">
        <f t="shared" si="0"/>
        <v>1618.8000000000002</v>
      </c>
      <c r="T26" s="57">
        <f t="shared" si="1"/>
        <v>63</v>
      </c>
      <c r="U26" s="56">
        <v>2.2799999999999998</v>
      </c>
      <c r="V26" s="59">
        <f t="shared" si="2"/>
        <v>143.63999999999999</v>
      </c>
      <c r="W26" s="52">
        <v>5.7</v>
      </c>
      <c r="X26" s="58">
        <f t="shared" si="6"/>
        <v>855</v>
      </c>
      <c r="Y26" s="52">
        <v>1.9</v>
      </c>
      <c r="Z26" s="52">
        <f t="shared" si="3"/>
        <v>119.69999999999999</v>
      </c>
      <c r="AA26" s="20">
        <f t="shared" si="4"/>
        <v>2737.14</v>
      </c>
      <c r="AB26" s="29">
        <v>2</v>
      </c>
      <c r="AC26" s="37">
        <f t="shared" si="5"/>
        <v>5474.28</v>
      </c>
    </row>
    <row r="27" spans="1:29" ht="67.5" x14ac:dyDescent="0.25">
      <c r="A27" s="44">
        <v>412</v>
      </c>
      <c r="B27" s="35" t="s">
        <v>47</v>
      </c>
      <c r="C27" s="35">
        <v>223000665</v>
      </c>
      <c r="D27" s="43" t="s">
        <v>87</v>
      </c>
      <c r="E27" s="31" t="s">
        <v>36</v>
      </c>
      <c r="F27" s="31" t="s">
        <v>35</v>
      </c>
      <c r="G27" s="55">
        <v>4</v>
      </c>
      <c r="H27" s="52">
        <v>26.6</v>
      </c>
      <c r="I27" s="55">
        <v>4</v>
      </c>
      <c r="J27" s="52">
        <v>26.6</v>
      </c>
      <c r="K27" s="55">
        <v>25</v>
      </c>
      <c r="L27" s="52">
        <v>26.6</v>
      </c>
      <c r="M27" s="56">
        <v>120</v>
      </c>
      <c r="N27" s="52">
        <v>26.6</v>
      </c>
      <c r="O27" s="55">
        <v>5</v>
      </c>
      <c r="P27" s="52">
        <v>26.6</v>
      </c>
      <c r="Q27" s="56">
        <v>48</v>
      </c>
      <c r="R27" s="52">
        <v>3.8</v>
      </c>
      <c r="S27" s="52">
        <f t="shared" si="0"/>
        <v>4385.2</v>
      </c>
      <c r="T27" s="57">
        <f t="shared" si="1"/>
        <v>158</v>
      </c>
      <c r="U27" s="56">
        <v>2.2799999999999998</v>
      </c>
      <c r="V27" s="59">
        <f t="shared" si="2"/>
        <v>360.23999999999995</v>
      </c>
      <c r="W27" s="52">
        <v>5.7</v>
      </c>
      <c r="X27" s="58">
        <f t="shared" si="6"/>
        <v>1630.2</v>
      </c>
      <c r="Y27" s="52">
        <v>1.9</v>
      </c>
      <c r="Z27" s="52">
        <f t="shared" si="3"/>
        <v>300.2</v>
      </c>
      <c r="AA27" s="20">
        <f t="shared" si="4"/>
        <v>6675.8399999999992</v>
      </c>
      <c r="AB27" s="31">
        <v>1</v>
      </c>
      <c r="AC27" s="37">
        <f t="shared" si="5"/>
        <v>6675.8399999999992</v>
      </c>
    </row>
    <row r="28" spans="1:29" ht="67.5" x14ac:dyDescent="0.25">
      <c r="A28" s="30">
        <v>413</v>
      </c>
      <c r="B28" s="35" t="s">
        <v>47</v>
      </c>
      <c r="C28" s="35">
        <v>223000665</v>
      </c>
      <c r="D28" s="43" t="s">
        <v>87</v>
      </c>
      <c r="E28" s="31" t="s">
        <v>34</v>
      </c>
      <c r="F28" s="31" t="s">
        <v>35</v>
      </c>
      <c r="G28" s="55">
        <v>4</v>
      </c>
      <c r="H28" s="52">
        <v>22.8</v>
      </c>
      <c r="I28" s="55">
        <v>4</v>
      </c>
      <c r="J28" s="52">
        <v>22.8</v>
      </c>
      <c r="K28" s="55">
        <v>25</v>
      </c>
      <c r="L28" s="52">
        <v>22.8</v>
      </c>
      <c r="M28" s="56">
        <v>120</v>
      </c>
      <c r="N28" s="52">
        <v>22.8</v>
      </c>
      <c r="O28" s="55">
        <v>5</v>
      </c>
      <c r="P28" s="52">
        <v>22.8</v>
      </c>
      <c r="Q28" s="56">
        <v>48</v>
      </c>
      <c r="R28" s="52">
        <v>3.8</v>
      </c>
      <c r="S28" s="52">
        <f t="shared" si="0"/>
        <v>3784.8</v>
      </c>
      <c r="T28" s="57">
        <f t="shared" si="1"/>
        <v>158</v>
      </c>
      <c r="U28" s="56">
        <v>2.2799999999999998</v>
      </c>
      <c r="V28" s="59">
        <f t="shared" si="2"/>
        <v>360.23999999999995</v>
      </c>
      <c r="W28" s="52">
        <v>5.7</v>
      </c>
      <c r="X28" s="58">
        <f t="shared" si="6"/>
        <v>1630.2</v>
      </c>
      <c r="Y28" s="52">
        <v>1.9</v>
      </c>
      <c r="Z28" s="52">
        <f t="shared" si="3"/>
        <v>300.2</v>
      </c>
      <c r="AA28" s="20">
        <f t="shared" si="4"/>
        <v>6075.44</v>
      </c>
      <c r="AB28" s="31">
        <v>5</v>
      </c>
      <c r="AC28" s="61">
        <f t="shared" si="5"/>
        <v>30377.199999999997</v>
      </c>
    </row>
    <row r="29" spans="1:29" ht="54" customHeight="1" x14ac:dyDescent="0.25">
      <c r="A29" s="46">
        <v>433</v>
      </c>
      <c r="B29" s="35" t="s">
        <v>48</v>
      </c>
      <c r="C29" s="35">
        <v>223000664</v>
      </c>
      <c r="D29" s="43" t="s">
        <v>86</v>
      </c>
      <c r="E29" s="31" t="s">
        <v>34</v>
      </c>
      <c r="F29" s="31" t="s">
        <v>35</v>
      </c>
      <c r="G29" s="55">
        <v>4</v>
      </c>
      <c r="H29" s="52">
        <v>22.8</v>
      </c>
      <c r="I29" s="55">
        <v>4</v>
      </c>
      <c r="J29" s="52">
        <v>22.8</v>
      </c>
      <c r="K29" s="55">
        <v>25</v>
      </c>
      <c r="L29" s="52">
        <v>22.8</v>
      </c>
      <c r="M29" s="56">
        <v>60</v>
      </c>
      <c r="N29" s="52">
        <v>22.8</v>
      </c>
      <c r="O29" s="55">
        <v>5</v>
      </c>
      <c r="P29" s="52">
        <v>22.8</v>
      </c>
      <c r="Q29" s="56">
        <v>48</v>
      </c>
      <c r="R29" s="52">
        <v>3.8</v>
      </c>
      <c r="S29" s="52">
        <f t="shared" si="0"/>
        <v>2416.8000000000002</v>
      </c>
      <c r="T29" s="57">
        <f t="shared" si="1"/>
        <v>98</v>
      </c>
      <c r="U29" s="56">
        <v>2.2799999999999998</v>
      </c>
      <c r="V29" s="59">
        <f t="shared" si="2"/>
        <v>223.43999999999997</v>
      </c>
      <c r="W29" s="52">
        <v>5.7</v>
      </c>
      <c r="X29" s="58">
        <f t="shared" si="6"/>
        <v>1140</v>
      </c>
      <c r="Y29" s="52">
        <v>1.9</v>
      </c>
      <c r="Z29" s="52">
        <f t="shared" si="3"/>
        <v>186.2</v>
      </c>
      <c r="AA29" s="20">
        <f t="shared" si="4"/>
        <v>3966.44</v>
      </c>
      <c r="AB29" s="29">
        <v>4</v>
      </c>
      <c r="AC29" s="37">
        <f t="shared" si="5"/>
        <v>15865.76</v>
      </c>
    </row>
    <row r="30" spans="1:29" ht="67.5" x14ac:dyDescent="0.25">
      <c r="A30" s="44">
        <v>437</v>
      </c>
      <c r="B30" s="35" t="s">
        <v>49</v>
      </c>
      <c r="C30" s="35">
        <v>220011098</v>
      </c>
      <c r="D30" s="43" t="s">
        <v>87</v>
      </c>
      <c r="E30" s="31" t="s">
        <v>36</v>
      </c>
      <c r="F30" s="31" t="s">
        <v>35</v>
      </c>
      <c r="G30" s="55">
        <v>4</v>
      </c>
      <c r="H30" s="52">
        <v>26.6</v>
      </c>
      <c r="I30" s="55">
        <v>4</v>
      </c>
      <c r="J30" s="52">
        <v>26.6</v>
      </c>
      <c r="K30" s="55">
        <v>25</v>
      </c>
      <c r="L30" s="52">
        <v>26.6</v>
      </c>
      <c r="M30" s="56">
        <v>60</v>
      </c>
      <c r="N30" s="52">
        <v>26.6</v>
      </c>
      <c r="O30" s="55">
        <v>5</v>
      </c>
      <c r="P30" s="52">
        <v>26.6</v>
      </c>
      <c r="Q30" s="56">
        <v>48</v>
      </c>
      <c r="R30" s="52">
        <v>3.8</v>
      </c>
      <c r="S30" s="52">
        <f t="shared" si="0"/>
        <v>2789.2000000000003</v>
      </c>
      <c r="T30" s="57">
        <f t="shared" si="1"/>
        <v>98</v>
      </c>
      <c r="U30" s="56">
        <v>2.2799999999999998</v>
      </c>
      <c r="V30" s="59">
        <f t="shared" si="2"/>
        <v>223.43999999999997</v>
      </c>
      <c r="W30" s="52">
        <v>5.7</v>
      </c>
      <c r="X30" s="58">
        <f t="shared" si="6"/>
        <v>1140</v>
      </c>
      <c r="Y30" s="52">
        <v>1.9</v>
      </c>
      <c r="Z30" s="52">
        <f t="shared" si="3"/>
        <v>186.2</v>
      </c>
      <c r="AA30" s="20">
        <f t="shared" si="4"/>
        <v>4338.84</v>
      </c>
      <c r="AB30" s="29">
        <v>1</v>
      </c>
      <c r="AC30" s="37">
        <f t="shared" si="5"/>
        <v>4338.84</v>
      </c>
    </row>
    <row r="31" spans="1:29" ht="67.5" x14ac:dyDescent="0.25">
      <c r="A31" s="30">
        <v>438</v>
      </c>
      <c r="B31" s="35" t="s">
        <v>49</v>
      </c>
      <c r="C31" s="35">
        <v>220011098</v>
      </c>
      <c r="D31" s="43" t="s">
        <v>87</v>
      </c>
      <c r="E31" s="31" t="s">
        <v>34</v>
      </c>
      <c r="F31" s="31" t="s">
        <v>35</v>
      </c>
      <c r="G31" s="55">
        <v>4</v>
      </c>
      <c r="H31" s="52">
        <v>22.8</v>
      </c>
      <c r="I31" s="55">
        <v>4</v>
      </c>
      <c r="J31" s="52">
        <v>22.8</v>
      </c>
      <c r="K31" s="55">
        <v>25</v>
      </c>
      <c r="L31" s="52">
        <v>22.8</v>
      </c>
      <c r="M31" s="56">
        <v>60</v>
      </c>
      <c r="N31" s="52">
        <v>22.8</v>
      </c>
      <c r="O31" s="55">
        <v>5</v>
      </c>
      <c r="P31" s="52">
        <v>22.8</v>
      </c>
      <c r="Q31" s="56">
        <v>48</v>
      </c>
      <c r="R31" s="52">
        <v>3.8</v>
      </c>
      <c r="S31" s="52">
        <f t="shared" si="0"/>
        <v>2416.8000000000002</v>
      </c>
      <c r="T31" s="57">
        <f t="shared" si="1"/>
        <v>98</v>
      </c>
      <c r="U31" s="56">
        <v>2.2799999999999998</v>
      </c>
      <c r="V31" s="59">
        <f t="shared" si="2"/>
        <v>223.43999999999997</v>
      </c>
      <c r="W31" s="52">
        <v>5.7</v>
      </c>
      <c r="X31" s="58">
        <f t="shared" si="6"/>
        <v>1140</v>
      </c>
      <c r="Y31" s="52">
        <v>1.9</v>
      </c>
      <c r="Z31" s="52">
        <f t="shared" si="3"/>
        <v>186.2</v>
      </c>
      <c r="AA31" s="20">
        <f t="shared" si="4"/>
        <v>3966.44</v>
      </c>
      <c r="AB31" s="29">
        <v>8</v>
      </c>
      <c r="AC31" s="37">
        <f t="shared" si="5"/>
        <v>31731.52</v>
      </c>
    </row>
    <row r="32" spans="1:29" ht="15.75" x14ac:dyDescent="0.25">
      <c r="A32" s="1" t="s">
        <v>89</v>
      </c>
    </row>
    <row r="33" spans="1:29" ht="15.75" x14ac:dyDescent="0.25">
      <c r="A33" s="1"/>
    </row>
    <row r="35" spans="1:29" x14ac:dyDescent="0.25">
      <c r="A35" s="2" t="s">
        <v>11</v>
      </c>
      <c r="R35"/>
      <c r="Y35"/>
      <c r="AA35" s="9"/>
    </row>
    <row r="36" spans="1:29" x14ac:dyDescent="0.25">
      <c r="A36" s="8" t="s">
        <v>70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7"/>
      <c r="U36" s="8"/>
      <c r="V36" s="8"/>
      <c r="Y36"/>
      <c r="AA36" s="9"/>
    </row>
    <row r="37" spans="1:29" x14ac:dyDescent="0.25">
      <c r="A37" s="4" t="s">
        <v>71</v>
      </c>
      <c r="B37" s="4"/>
      <c r="C37" s="4"/>
      <c r="D37" s="4"/>
      <c r="E37" s="4"/>
      <c r="F37" s="8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8"/>
      <c r="U37" s="4"/>
      <c r="V37" s="4"/>
      <c r="Y37"/>
      <c r="AA37" s="9"/>
    </row>
    <row r="38" spans="1:29" x14ac:dyDescent="0.25">
      <c r="A38" s="8" t="s">
        <v>72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7"/>
      <c r="U38" s="8"/>
      <c r="V38" s="8"/>
      <c r="Y38"/>
      <c r="AA38" s="9"/>
    </row>
    <row r="39" spans="1:29" x14ac:dyDescent="0.25">
      <c r="A39" s="3" t="s">
        <v>73</v>
      </c>
      <c r="R39"/>
      <c r="Y39"/>
      <c r="AA39" s="9"/>
    </row>
    <row r="40" spans="1:29" x14ac:dyDescent="0.25">
      <c r="A40" s="67" t="s">
        <v>74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</row>
    <row r="41" spans="1:29" x14ac:dyDescent="0.2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</row>
    <row r="42" spans="1:29" x14ac:dyDescent="0.25">
      <c r="A42" s="67" t="s">
        <v>75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</row>
    <row r="43" spans="1:29" x14ac:dyDescent="0.2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</row>
    <row r="44" spans="1:29" x14ac:dyDescent="0.25">
      <c r="A44" s="3" t="s">
        <v>76</v>
      </c>
      <c r="R44"/>
      <c r="Y44"/>
      <c r="AA44" s="9"/>
    </row>
    <row r="45" spans="1:29" x14ac:dyDescent="0.25">
      <c r="A45" s="3" t="s">
        <v>77</v>
      </c>
      <c r="R45"/>
      <c r="Y45"/>
      <c r="AA45" s="9"/>
    </row>
    <row r="46" spans="1:29" ht="30" customHeight="1" x14ac:dyDescent="0.25">
      <c r="A46" s="62" t="s">
        <v>81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16"/>
      <c r="AC46" s="16"/>
    </row>
    <row r="47" spans="1:29" x14ac:dyDescent="0.25">
      <c r="A47" s="15"/>
    </row>
  </sheetData>
  <mergeCells count="47">
    <mergeCell ref="AB11:AB14"/>
    <mergeCell ref="AC11:AC14"/>
    <mergeCell ref="A11:A14"/>
    <mergeCell ref="Z13:Z14"/>
    <mergeCell ref="Y13:Y14"/>
    <mergeCell ref="AA11:AA14"/>
    <mergeCell ref="Y11:Z12"/>
    <mergeCell ref="B11:B14"/>
    <mergeCell ref="K13:K14"/>
    <mergeCell ref="J13:J14"/>
    <mergeCell ref="I13:I14"/>
    <mergeCell ref="H13:H14"/>
    <mergeCell ref="G13:G14"/>
    <mergeCell ref="G11:H12"/>
    <mergeCell ref="F11:F14"/>
    <mergeCell ref="U13:U14"/>
    <mergeCell ref="U11:V12"/>
    <mergeCell ref="C11:C14"/>
    <mergeCell ref="W13:W14"/>
    <mergeCell ref="V13:V14"/>
    <mergeCell ref="M12:N12"/>
    <mergeCell ref="W11:X12"/>
    <mergeCell ref="Q13:Q14"/>
    <mergeCell ref="P13:P14"/>
    <mergeCell ref="O13:O14"/>
    <mergeCell ref="N13:N14"/>
    <mergeCell ref="M13:M14"/>
    <mergeCell ref="X13:X14"/>
    <mergeCell ref="R13:R14"/>
    <mergeCell ref="T11:T14"/>
    <mergeCell ref="S11:S14"/>
    <mergeCell ref="A42:AA43"/>
    <mergeCell ref="A46:AA46"/>
    <mergeCell ref="A40:AA41"/>
    <mergeCell ref="S2:X5"/>
    <mergeCell ref="B4:Q7"/>
    <mergeCell ref="S6:X6"/>
    <mergeCell ref="C8:N8"/>
    <mergeCell ref="C9:N9"/>
    <mergeCell ref="L13:L14"/>
    <mergeCell ref="K12:L12"/>
    <mergeCell ref="D11:D14"/>
    <mergeCell ref="Q11:R12"/>
    <mergeCell ref="O11:P12"/>
    <mergeCell ref="K11:N11"/>
    <mergeCell ref="I11:J12"/>
    <mergeCell ref="E11:E14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1.1 priedas</vt:lpstr>
      <vt:lpstr>1.2 priedas</vt:lpstr>
      <vt:lpstr>'1.1 priedas'!Print_Area</vt:lpstr>
    </vt:vector>
  </TitlesOfParts>
  <Company>Lietuvos darbo birža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Vinskaitė</dc:creator>
  <cp:lastModifiedBy>X</cp:lastModifiedBy>
  <cp:lastPrinted>2017-05-10T12:53:52Z</cp:lastPrinted>
  <dcterms:created xsi:type="dcterms:W3CDTF">2011-12-09T07:52:29Z</dcterms:created>
  <dcterms:modified xsi:type="dcterms:W3CDTF">2017-05-10T12:58:42Z</dcterms:modified>
</cp:coreProperties>
</file>