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85" yWindow="300" windowWidth="20610" windowHeight="9435"/>
  </bookViews>
  <sheets>
    <sheet name="AF_Specifikacija_2016" sheetId="1" r:id="rId1"/>
  </sheets>
  <calcPr calcId="125725"/>
</workbook>
</file>

<file path=xl/calcChain.xml><?xml version="1.0" encoding="utf-8"?>
<calcChain xmlns="http://schemas.openxmlformats.org/spreadsheetml/2006/main">
  <c r="G26" i="1"/>
  <c r="H26" s="1"/>
  <c r="G27"/>
  <c r="H27" s="1"/>
  <c r="G31"/>
  <c r="G23"/>
  <c r="H23" s="1"/>
  <c r="G29"/>
  <c r="H29" s="1"/>
  <c r="G20"/>
  <c r="H20" s="1"/>
  <c r="G17"/>
  <c r="H17" s="1"/>
  <c r="H33"/>
  <c r="H25"/>
  <c r="H28"/>
  <c r="H32"/>
  <c r="H34"/>
  <c r="H24"/>
  <c r="G36"/>
  <c r="H36" s="1"/>
  <c r="G35"/>
  <c r="H35" s="1"/>
  <c r="G30"/>
  <c r="H30" s="1"/>
  <c r="H21"/>
  <c r="H18"/>
  <c r="G15"/>
  <c r="H15" s="1"/>
  <c r="G37" l="1"/>
  <c r="H31"/>
  <c r="H37" s="1"/>
</calcChain>
</file>

<file path=xl/sharedStrings.xml><?xml version="1.0" encoding="utf-8"?>
<sst xmlns="http://schemas.openxmlformats.org/spreadsheetml/2006/main" count="126" uniqueCount="113">
  <si>
    <t>REAGENTŲ BEI PAPILDOMŲ PRIEMONIŲ PAVADINIMAI, KIEKIAI IR KAINOS</t>
  </si>
  <si>
    <t>Eil. Nr.</t>
  </si>
  <si>
    <t>Diagnostinių reagentų, medžiagų pavadinimai</t>
  </si>
  <si>
    <t>Reagentų ir priemonių kiekis (ml./vnt.)nurodytam tyrimų skaičiui</t>
  </si>
  <si>
    <t>Siūloma pakuotė</t>
  </si>
  <si>
    <t>Siūlomos pakuotės kaina, EUR be PVM</t>
  </si>
  <si>
    <t>Gamintojas, komercinis prekės pavadinimas</t>
  </si>
  <si>
    <t>1.</t>
  </si>
  <si>
    <t>1.1.</t>
  </si>
  <si>
    <t>2.</t>
  </si>
  <si>
    <t>2.1.</t>
  </si>
  <si>
    <t>2.2.</t>
  </si>
  <si>
    <t>3.</t>
  </si>
  <si>
    <t>3.1.</t>
  </si>
  <si>
    <t>3.2.</t>
  </si>
  <si>
    <t>4.</t>
  </si>
  <si>
    <t>4.1.</t>
  </si>
  <si>
    <t>4.2.</t>
  </si>
  <si>
    <t>PASTABA.  1. Tiekėjas privalo įvertinti ir nurodyti (įrašyti) visas reikiamas sudedamąsias dalis tyrimui atlikti.</t>
  </si>
  <si>
    <t>3. Reagentai ir papildomos medžiagos/priemonės turi būti paženklinti CE arba lygiaverčiu ženklu.</t>
  </si>
  <si>
    <t>4. Visos siūlomos prekės turi būti originalios, tinkamos darbui siūlomiems analizatoriams (pateikti gamintojo patvirtinimą )</t>
  </si>
  <si>
    <t>5. Reagentų galiojimo terminas ne trumpesnis kaip 6 mėnesiai nuo pristatymo dienos.</t>
  </si>
  <si>
    <t>Tyrimo priemones, reikalingas tiksliniam tyrimui atlikti, tiekėjai privalo nurodyti patys, užpildydami specifikacijoje pateiktas lenteles, nebūtinai vadovaujantis tuo, kas dalinai nurodyta specifikacijoje, tačiau būtina nurodyti visą spektrą priemonių, užtikrinančių kokybišką tyrimo atlikimą. Tyrimams, kur nenaudojamos pagalbinės priemonės ar reagentai, nurodoma 0 (nulis).</t>
  </si>
  <si>
    <t>Fibrinogenas</t>
  </si>
  <si>
    <t>D-Dimerų koncentracija</t>
  </si>
  <si>
    <t>Preliminarus tyrimų skaičius per 12 mėn.</t>
  </si>
  <si>
    <t>Suma, EUR be PVM
12 mėn.</t>
  </si>
  <si>
    <t>Suma, EUR su PVM
12 mėn.</t>
  </si>
  <si>
    <t>2. Pateikti reikalingą reagentų, kitų priemonių ir kontrolinių medžiagų (atliekant kasdieninę 2-jų lygių kokybės kontrolę) kiekį, numatomam nurodytam tyrimų skaičiui per 12 mėn. atlikimui.</t>
  </si>
  <si>
    <t>Konkurso sąlygų 4 priedas</t>
  </si>
  <si>
    <t>DIAGNOSTIKOS REAGENTŲ, SU ANALIZATORIŲ NUOMA, TECHNINĖ SPECIFIKACIJA</t>
  </si>
  <si>
    <t>12x20 ml</t>
  </si>
  <si>
    <t>5 vnt.</t>
  </si>
  <si>
    <t>Siemens, Innovin</t>
  </si>
  <si>
    <t>10x5 ml</t>
  </si>
  <si>
    <t>Siemens, Pathtromtin</t>
  </si>
  <si>
    <t>Reagentas Innovin</t>
  </si>
  <si>
    <t>Reagentas Pathtromtin</t>
  </si>
  <si>
    <t>4 vnt.</t>
  </si>
  <si>
    <t>10x15 ml</t>
  </si>
  <si>
    <t>Siemens, CaCl2</t>
  </si>
  <si>
    <t>Thrombin</t>
  </si>
  <si>
    <t>12 vnt.</t>
  </si>
  <si>
    <t>10x1 ml</t>
  </si>
  <si>
    <t>Siemens, Thrombin</t>
  </si>
  <si>
    <t>2 vnt.</t>
  </si>
  <si>
    <t>Siemens, Owren veronal buffer</t>
  </si>
  <si>
    <t>Innovance D Dimer</t>
  </si>
  <si>
    <t>150 tyr.</t>
  </si>
  <si>
    <t>4.3.</t>
  </si>
  <si>
    <t>4.4.</t>
  </si>
  <si>
    <t>4.5.</t>
  </si>
  <si>
    <t>4.6.</t>
  </si>
  <si>
    <t>4.7.</t>
  </si>
  <si>
    <t>4.8.</t>
  </si>
  <si>
    <t>1 vnt.</t>
  </si>
  <si>
    <t>1000 vnt.</t>
  </si>
  <si>
    <t>3 vnt.</t>
  </si>
  <si>
    <t>14 vnt.</t>
  </si>
  <si>
    <t>9 vnt.</t>
  </si>
  <si>
    <t>4.10.</t>
  </si>
  <si>
    <t>4.11.</t>
  </si>
  <si>
    <t>4.12.</t>
  </si>
  <si>
    <t>10 vnt.</t>
  </si>
  <si>
    <t>2x5x1 ml</t>
  </si>
  <si>
    <t>4.13.</t>
  </si>
  <si>
    <t>4.14.</t>
  </si>
  <si>
    <t>4.15.</t>
  </si>
  <si>
    <t>6x1 ml</t>
  </si>
  <si>
    <t>Siemens, Sample Cups 1,5 ml</t>
  </si>
  <si>
    <t>Siemens, CA Cal S</t>
  </si>
  <si>
    <t>Siemens, CA Clean I</t>
  </si>
  <si>
    <t>Siemens, CA Clean II</t>
  </si>
  <si>
    <t>Siemens, Calcium Chloride</t>
  </si>
  <si>
    <t>Siemens, Control Plasma N</t>
  </si>
  <si>
    <t>Siemens, Control Plasma P</t>
  </si>
  <si>
    <t>Siemens, Reaction tubes</t>
  </si>
  <si>
    <t>Siemens, Standartd Human Plasma</t>
  </si>
  <si>
    <t>Siemens, Thermopaper</t>
  </si>
  <si>
    <t>Siemens, D-Dimer diluent</t>
  </si>
  <si>
    <t>Siemens, D Dimer Control</t>
  </si>
  <si>
    <t>Siemens, PT-Multicalibrator</t>
  </si>
  <si>
    <t>rink.</t>
  </si>
  <si>
    <t>50 ml</t>
  </si>
  <si>
    <t>45 ml</t>
  </si>
  <si>
    <t>3000 vnt.</t>
  </si>
  <si>
    <t>6 vnt.</t>
  </si>
  <si>
    <t>CaCl2</t>
  </si>
  <si>
    <t>Kiuvetės Sysmex CA 3000 cuvettes</t>
  </si>
  <si>
    <t>Termopopierius CA 10 vnt.</t>
  </si>
  <si>
    <t>D-Dimer INNOVANCE mėginio skiediklis 10 x 5 ml</t>
  </si>
  <si>
    <t>D-Dimer Innovance kontrolė 2 x 5 x 1 ml</t>
  </si>
  <si>
    <t>PT-Multi kalibratorius 6 x 1 ml</t>
  </si>
  <si>
    <t xml:space="preserve">Mėginių indeliai 1,5 ml </t>
  </si>
  <si>
    <t xml:space="preserve">Kalibratorius CA CAL S </t>
  </si>
  <si>
    <t>Ploviklis CA Clean I</t>
  </si>
  <si>
    <t>Ploviklis CA Clean II</t>
  </si>
  <si>
    <t>Kalcio chloridas 25 mM</t>
  </si>
  <si>
    <t>Kontrolinė plazma N 10 x 1 ml</t>
  </si>
  <si>
    <t>Kontrolinė plazma P 10 x 1 ml</t>
  </si>
  <si>
    <t>Siemens, Innovance D-Dimer</t>
  </si>
  <si>
    <t>7 vnt.</t>
  </si>
  <si>
    <t>22 vnt.</t>
  </si>
  <si>
    <t>72 vnt</t>
  </si>
  <si>
    <t xml:space="preserve">Abiems analizatoriams naudojama ta pati kokybės kontrolės medžiaga ir tie patys reagentai. </t>
  </si>
  <si>
    <t>19.1. Reagentai bei papildomos priemonės kraujo krešėjimo sistemos analizatoriui (2 vnt.) CA 660</t>
  </si>
  <si>
    <t>19 pirkimo dalies reagentų ir/ar papildomų priemonių bendra suma Eur:</t>
  </si>
  <si>
    <t>Protrombino komplekso 
II-VII-X faktorių aktyvumas
(protrombino-prokonvertino metodu - SPA)</t>
  </si>
  <si>
    <t>ADTL ( aktyvintas dalinis tromboplastino laikas)</t>
  </si>
  <si>
    <t>19. PIRKIMO DALIS – REAGENTAI BEI PAPILDOMOS PRIEMONĖS KRAUJO KREŠĖJIMO SISTEMOS ANALIZATORIUI</t>
  </si>
  <si>
    <t>Buferis Owren´s Veronal Buffer 10 x 15 ml</t>
  </si>
  <si>
    <t>Standartinė žmogaus plazma 10 x 1 ml</t>
  </si>
  <si>
    <t>Technologinė sistema: turi turėti to paties gamintojo, kaip ir analizatorius visiškai adaptuotą reagentų, kalibratorių bei kontrolių sistemą, skirtą siūlomam analizatoriui. Reagentų rinkiniai turi būti analizatoriaus gamintojo kalibruoti (prekalibruoti) šiems parametrams: protrombino komplekso aktyvumo (II,VII,X) (INR), fibrinogeno, D-dimerų  nustatymui . (Būtina pateikti pasiūlymą visoms pirkimo dalies pozicijoms).</t>
  </si>
</sst>
</file>

<file path=xl/styles.xml><?xml version="1.0" encoding="utf-8"?>
<styleSheet xmlns="http://schemas.openxmlformats.org/spreadsheetml/2006/main">
  <fonts count="17">
    <font>
      <sz val="11"/>
      <color theme="1"/>
      <name val="Calibri"/>
      <family val="2"/>
      <charset val="186"/>
      <scheme val="minor"/>
    </font>
    <font>
      <b/>
      <sz val="12"/>
      <color indexed="8"/>
      <name val="Times New Roman"/>
      <family val="1"/>
      <charset val="186"/>
    </font>
    <font>
      <b/>
      <sz val="10"/>
      <color indexed="8"/>
      <name val="Times New Roman"/>
      <family val="1"/>
      <charset val="186"/>
    </font>
    <font>
      <sz val="10"/>
      <color indexed="8"/>
      <name val="Times New Roman"/>
      <family val="1"/>
      <charset val="186"/>
    </font>
    <font>
      <sz val="12"/>
      <color indexed="8"/>
      <name val="Calibri"/>
      <family val="2"/>
      <charset val="186"/>
    </font>
    <font>
      <sz val="8"/>
      <name val="Calibri"/>
      <family val="2"/>
      <charset val="186"/>
    </font>
    <font>
      <b/>
      <sz val="10"/>
      <name val="Times New Roman"/>
      <family val="1"/>
      <charset val="186"/>
    </font>
    <font>
      <u/>
      <sz val="10"/>
      <color theme="10"/>
      <name val="Arial"/>
      <family val="2"/>
      <charset val="186"/>
    </font>
    <font>
      <sz val="11"/>
      <color indexed="8"/>
      <name val="Times New Roman"/>
      <family val="1"/>
      <charset val="186"/>
    </font>
    <font>
      <sz val="10"/>
      <color theme="1"/>
      <name val="Arial"/>
      <family val="2"/>
    </font>
    <font>
      <sz val="10"/>
      <name val="Arial"/>
      <family val="2"/>
    </font>
    <font>
      <sz val="10"/>
      <color theme="1"/>
      <name val="Calibri"/>
      <family val="2"/>
      <charset val="186"/>
      <scheme val="minor"/>
    </font>
    <font>
      <b/>
      <sz val="11"/>
      <color indexed="8"/>
      <name val="Times New Roman"/>
      <family val="1"/>
      <charset val="186"/>
    </font>
    <font>
      <b/>
      <sz val="10"/>
      <color indexed="8"/>
      <name val="Times New Roman"/>
      <family val="1"/>
    </font>
    <font>
      <sz val="10"/>
      <color indexed="8"/>
      <name val="Times New Roman"/>
      <family val="1"/>
    </font>
    <font>
      <sz val="10"/>
      <color theme="1"/>
      <name val="Times New Roman"/>
      <family val="1"/>
    </font>
    <font>
      <b/>
      <sz val="10"/>
      <color theme="1"/>
      <name val="Calibri"/>
      <family val="2"/>
      <charset val="186"/>
      <scheme val="minor"/>
    </font>
  </fonts>
  <fills count="4">
    <fill>
      <patternFill patternType="none"/>
    </fill>
    <fill>
      <patternFill patternType="gray125"/>
    </fill>
    <fill>
      <patternFill patternType="solid">
        <fgColor theme="0"/>
        <bgColor indexed="64"/>
      </patternFill>
    </fill>
    <fill>
      <patternFill patternType="solid">
        <fgColor theme="2" tint="-0.249977111117893"/>
        <bgColor indexed="64"/>
      </patternFill>
    </fill>
  </fills>
  <borders count="4">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8"/>
      </left>
      <right style="thin">
        <color indexed="8"/>
      </right>
      <top style="thin">
        <color indexed="8"/>
      </top>
      <bottom style="thin">
        <color indexed="8"/>
      </bottom>
      <diagonal/>
    </border>
  </borders>
  <cellStyleXfs count="4">
    <xf numFmtId="0" fontId="0" fillId="0" borderId="0"/>
    <xf numFmtId="0" fontId="7" fillId="0" borderId="0" applyNumberFormat="0" applyFill="0" applyBorder="0" applyAlignment="0" applyProtection="0">
      <alignment vertical="top"/>
      <protection locked="0"/>
    </xf>
    <xf numFmtId="0" fontId="9" fillId="0" borderId="0"/>
    <xf numFmtId="0" fontId="10" fillId="0" borderId="0">
      <alignment horizontal="left"/>
    </xf>
  </cellStyleXfs>
  <cellXfs count="47">
    <xf numFmtId="0" fontId="0" fillId="0" borderId="0" xfId="0"/>
    <xf numFmtId="0" fontId="0" fillId="2" borderId="0" xfId="0" applyFill="1"/>
    <xf numFmtId="0" fontId="0" fillId="2" borderId="0" xfId="0" applyFill="1" applyAlignment="1">
      <alignment vertical="top"/>
    </xf>
    <xf numFmtId="0" fontId="3" fillId="2" borderId="0" xfId="0" applyFont="1" applyFill="1" applyAlignment="1">
      <alignment vertical="center"/>
    </xf>
    <xf numFmtId="2" fontId="3" fillId="2" borderId="0" xfId="0" applyNumberFormat="1" applyFont="1" applyFill="1" applyAlignment="1">
      <alignment vertical="center"/>
    </xf>
    <xf numFmtId="0" fontId="1" fillId="2" borderId="0" xfId="0" applyFont="1" applyFill="1" applyAlignment="1">
      <alignment vertical="top"/>
    </xf>
    <xf numFmtId="0" fontId="0" fillId="2" borderId="0" xfId="0" applyFill="1" applyAlignment="1">
      <alignment vertical="center"/>
    </xf>
    <xf numFmtId="0" fontId="4" fillId="2" borderId="0" xfId="0" applyFont="1" applyFill="1" applyAlignment="1">
      <alignment vertical="center"/>
    </xf>
    <xf numFmtId="0" fontId="0" fillId="2" borderId="0" xfId="0" applyFont="1" applyFill="1"/>
    <xf numFmtId="0" fontId="8" fillId="2" borderId="0" xfId="0" applyFont="1" applyFill="1" applyAlignment="1">
      <alignment horizontal="right" vertical="center"/>
    </xf>
    <xf numFmtId="0" fontId="0" fillId="2" borderId="0" xfId="0" applyFont="1" applyFill="1" applyAlignment="1">
      <alignment vertical="top"/>
    </xf>
    <xf numFmtId="0" fontId="12" fillId="2" borderId="0" xfId="0" applyFont="1" applyFill="1" applyAlignment="1">
      <alignment vertical="top"/>
    </xf>
    <xf numFmtId="0" fontId="12" fillId="2" borderId="0" xfId="0" applyFont="1" applyFill="1" applyAlignment="1">
      <alignment horizontal="left" vertical="center"/>
    </xf>
    <xf numFmtId="0" fontId="12" fillId="2" borderId="0" xfId="0" applyFont="1" applyFill="1" applyAlignment="1">
      <alignment vertical="center"/>
    </xf>
    <xf numFmtId="0" fontId="0" fillId="2" borderId="0" xfId="0" applyFont="1" applyFill="1" applyAlignment="1">
      <alignment wrapText="1"/>
    </xf>
    <xf numFmtId="0" fontId="13" fillId="3" borderId="3" xfId="0" applyFont="1" applyFill="1" applyBorder="1" applyAlignment="1">
      <alignment horizontal="center" vertical="top" wrapText="1"/>
    </xf>
    <xf numFmtId="0" fontId="13" fillId="2" borderId="1" xfId="0" applyFont="1" applyFill="1" applyBorder="1" applyAlignment="1">
      <alignment horizontal="center" vertical="center" wrapText="1"/>
    </xf>
    <xf numFmtId="0" fontId="13" fillId="2" borderId="1" xfId="0" applyFont="1" applyFill="1" applyBorder="1" applyAlignment="1">
      <alignment vertical="center" wrapText="1"/>
    </xf>
    <xf numFmtId="0" fontId="14" fillId="2" borderId="1" xfId="0" applyFont="1" applyFill="1" applyBorder="1" applyAlignment="1">
      <alignment vertical="center" wrapText="1"/>
    </xf>
    <xf numFmtId="0" fontId="14" fillId="2" borderId="2" xfId="0" applyFont="1" applyFill="1" applyBorder="1" applyAlignment="1">
      <alignment horizontal="center" vertical="center" wrapText="1"/>
    </xf>
    <xf numFmtId="0" fontId="14" fillId="2" borderId="2" xfId="0" applyFont="1" applyFill="1" applyBorder="1" applyAlignment="1">
      <alignment horizontal="justify" vertical="center" wrapText="1"/>
    </xf>
    <xf numFmtId="0" fontId="14" fillId="2" borderId="2" xfId="0" applyFont="1" applyFill="1" applyBorder="1" applyAlignment="1">
      <alignment vertical="center" wrapText="1"/>
    </xf>
    <xf numFmtId="0" fontId="13" fillId="2" borderId="2" xfId="0" applyFont="1" applyFill="1" applyBorder="1" applyAlignment="1">
      <alignment horizontal="center" vertical="center" wrapText="1"/>
    </xf>
    <xf numFmtId="0" fontId="13" fillId="2" borderId="2" xfId="0" applyFont="1" applyFill="1" applyBorder="1" applyAlignment="1">
      <alignment vertical="center" wrapText="1"/>
    </xf>
    <xf numFmtId="0" fontId="13" fillId="3" borderId="2" xfId="0" applyFont="1" applyFill="1" applyBorder="1" applyAlignment="1">
      <alignment vertical="center" wrapText="1"/>
    </xf>
    <xf numFmtId="0" fontId="14" fillId="3" borderId="3" xfId="0" applyFont="1" applyFill="1" applyBorder="1" applyAlignment="1">
      <alignment horizontal="center" vertical="center" wrapText="1"/>
    </xf>
    <xf numFmtId="0" fontId="13" fillId="3" borderId="3" xfId="0" applyFont="1" applyFill="1" applyBorder="1" applyAlignment="1">
      <alignment horizontal="center" vertical="center" wrapText="1"/>
    </xf>
    <xf numFmtId="0" fontId="16" fillId="2" borderId="0" xfId="0" applyFont="1" applyFill="1" applyAlignment="1">
      <alignment vertical="center"/>
    </xf>
    <xf numFmtId="0" fontId="11" fillId="2" borderId="0" xfId="0" applyFont="1" applyFill="1"/>
    <xf numFmtId="0" fontId="11" fillId="2" borderId="0" xfId="0" applyFont="1" applyFill="1" applyAlignment="1">
      <alignment vertical="top"/>
    </xf>
    <xf numFmtId="0" fontId="2" fillId="2" borderId="0" xfId="0" applyFont="1" applyFill="1" applyAlignment="1">
      <alignment vertical="top"/>
    </xf>
    <xf numFmtId="2" fontId="14" fillId="2" borderId="1" xfId="0" applyNumberFormat="1" applyFont="1" applyFill="1" applyBorder="1" applyAlignment="1">
      <alignment horizontal="right" vertical="center"/>
    </xf>
    <xf numFmtId="2" fontId="14" fillId="2" borderId="2" xfId="0" applyNumberFormat="1" applyFont="1" applyFill="1" applyBorder="1" applyAlignment="1">
      <alignment horizontal="right" vertical="center"/>
    </xf>
    <xf numFmtId="2" fontId="13" fillId="3" borderId="2" xfId="0" applyNumberFormat="1" applyFont="1" applyFill="1" applyBorder="1" applyAlignment="1">
      <alignment horizontal="right" vertical="center"/>
    </xf>
    <xf numFmtId="0" fontId="12" fillId="2" borderId="0" xfId="0" applyFont="1" applyFill="1" applyAlignment="1">
      <alignment horizontal="center" vertical="center"/>
    </xf>
    <xf numFmtId="0" fontId="13" fillId="2" borderId="1" xfId="0" applyFont="1" applyFill="1" applyBorder="1" applyAlignment="1">
      <alignment horizontal="center" vertical="center" wrapText="1"/>
    </xf>
    <xf numFmtId="0" fontId="15" fillId="2" borderId="2" xfId="0" applyFont="1" applyFill="1" applyBorder="1" applyAlignment="1">
      <alignment vertical="center" wrapText="1"/>
    </xf>
    <xf numFmtId="0" fontId="6" fillId="2" borderId="0" xfId="1" applyNumberFormat="1" applyFont="1" applyFill="1" applyBorder="1" applyAlignment="1" applyProtection="1">
      <alignment horizontal="left"/>
    </xf>
    <xf numFmtId="0" fontId="8" fillId="2" borderId="0" xfId="0" applyFont="1" applyFill="1" applyAlignment="1">
      <alignment horizontal="right" vertical="center"/>
    </xf>
    <xf numFmtId="0" fontId="8" fillId="2" borderId="0" xfId="0" applyFont="1" applyFill="1" applyAlignment="1">
      <alignment horizontal="left" vertical="center" wrapText="1"/>
    </xf>
    <xf numFmtId="0" fontId="8" fillId="2" borderId="0" xfId="0" applyFont="1" applyFill="1" applyAlignment="1">
      <alignment horizontal="left" vertical="top" wrapText="1"/>
    </xf>
    <xf numFmtId="0" fontId="13" fillId="2" borderId="2" xfId="0" applyFont="1" applyFill="1" applyBorder="1" applyAlignment="1">
      <alignment horizontal="center" vertical="center" wrapText="1"/>
    </xf>
    <xf numFmtId="0" fontId="0" fillId="2" borderId="0" xfId="0" applyFont="1" applyFill="1" applyAlignment="1">
      <alignment horizontal="center" vertical="top"/>
    </xf>
    <xf numFmtId="0" fontId="3" fillId="2" borderId="0" xfId="0" applyFont="1" applyFill="1" applyAlignment="1">
      <alignment horizontal="left" vertical="center" wrapText="1"/>
    </xf>
    <xf numFmtId="0" fontId="3" fillId="2" borderId="0" xfId="0" applyFont="1" applyFill="1" applyAlignment="1">
      <alignment horizontal="left" vertical="center"/>
    </xf>
    <xf numFmtId="0" fontId="2" fillId="2" borderId="0" xfId="0" applyFont="1" applyFill="1" applyAlignment="1">
      <alignment horizontal="left" vertical="center" wrapText="1"/>
    </xf>
    <xf numFmtId="0" fontId="13" fillId="3" borderId="2" xfId="0" applyFont="1" applyFill="1" applyBorder="1" applyAlignment="1">
      <alignment horizontal="right" vertical="center" wrapText="1"/>
    </xf>
  </cellXfs>
  <cellStyles count="4">
    <cellStyle name="Hipersaitas" xfId="1" builtinId="8"/>
    <cellStyle name="Normal 2" xfId="2"/>
    <cellStyle name="Paprastas" xfId="0" builtinId="0"/>
    <cellStyle name="Standard 2" xfId="3"/>
  </cellStyles>
  <dxfs count="0"/>
  <tableStyles count="0" defaultTableStyle="TableStyleMedium2"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I46"/>
  <sheetViews>
    <sheetView tabSelected="1" workbookViewId="0">
      <selection activeCell="H37" sqref="H37"/>
    </sheetView>
  </sheetViews>
  <sheetFormatPr defaultRowHeight="15.75"/>
  <cols>
    <col min="1" max="1" width="10.5703125" style="2" customWidth="1"/>
    <col min="2" max="2" width="33.5703125" style="2" customWidth="1"/>
    <col min="3" max="3" width="14.42578125" style="5" customWidth="1"/>
    <col min="4" max="4" width="12.140625" style="1" customWidth="1"/>
    <col min="5" max="5" width="14" style="1" customWidth="1"/>
    <col min="6" max="6" width="11.28515625" style="1" customWidth="1"/>
    <col min="7" max="7" width="11.7109375" style="1" customWidth="1"/>
    <col min="8" max="8" width="10.28515625" style="1" customWidth="1"/>
    <col min="9" max="9" width="21.5703125" style="1" customWidth="1"/>
    <col min="10" max="16384" width="9.140625" style="1"/>
  </cols>
  <sheetData>
    <row r="1" spans="1:9" s="8" customFormat="1" ht="15">
      <c r="A1" s="38" t="s">
        <v>29</v>
      </c>
      <c r="B1" s="38"/>
      <c r="C1" s="38"/>
      <c r="D1" s="38"/>
      <c r="E1" s="38"/>
      <c r="F1" s="38"/>
      <c r="G1" s="38"/>
      <c r="H1" s="38"/>
      <c r="I1" s="38"/>
    </row>
    <row r="2" spans="1:9" s="8" customFormat="1" ht="15">
      <c r="A2" s="9"/>
      <c r="B2" s="9"/>
      <c r="C2" s="9"/>
      <c r="D2" s="9"/>
      <c r="E2" s="9"/>
      <c r="F2" s="9"/>
      <c r="G2" s="9"/>
      <c r="H2" s="9"/>
      <c r="I2" s="9"/>
    </row>
    <row r="3" spans="1:9" s="8" customFormat="1" ht="15">
      <c r="A3" s="34" t="s">
        <v>30</v>
      </c>
      <c r="B3" s="34"/>
      <c r="C3" s="34"/>
      <c r="D3" s="34"/>
      <c r="E3" s="34"/>
      <c r="F3" s="34"/>
      <c r="G3" s="34"/>
      <c r="H3" s="34"/>
      <c r="I3" s="34"/>
    </row>
    <row r="4" spans="1:9" s="8" customFormat="1" ht="15">
      <c r="A4" s="34" t="s">
        <v>0</v>
      </c>
      <c r="B4" s="34"/>
      <c r="C4" s="34"/>
      <c r="D4" s="34"/>
      <c r="E4" s="34"/>
      <c r="F4" s="34"/>
      <c r="G4" s="34"/>
      <c r="H4" s="34"/>
      <c r="I4" s="34"/>
    </row>
    <row r="5" spans="1:9" s="8" customFormat="1" ht="15">
      <c r="A5" s="10"/>
      <c r="B5" s="10"/>
      <c r="C5" s="11"/>
    </row>
    <row r="6" spans="1:9" s="8" customFormat="1" ht="15">
      <c r="A6" s="34" t="s">
        <v>109</v>
      </c>
      <c r="B6" s="34"/>
      <c r="C6" s="34"/>
      <c r="D6" s="34"/>
      <c r="E6" s="34"/>
      <c r="F6" s="34"/>
      <c r="G6" s="34"/>
      <c r="H6" s="34"/>
      <c r="I6" s="34"/>
    </row>
    <row r="7" spans="1:9" s="8" customFormat="1" ht="15">
      <c r="A7" s="34" t="s">
        <v>105</v>
      </c>
      <c r="B7" s="34"/>
      <c r="C7" s="34"/>
      <c r="D7" s="34"/>
      <c r="E7" s="34"/>
      <c r="F7" s="34"/>
      <c r="G7" s="34"/>
      <c r="H7" s="34"/>
      <c r="I7" s="34"/>
    </row>
    <row r="8" spans="1:9" s="8" customFormat="1" ht="15">
      <c r="A8" s="10"/>
      <c r="B8" s="12"/>
      <c r="C8" s="13"/>
      <c r="D8" s="13"/>
      <c r="E8" s="13"/>
      <c r="F8" s="13"/>
      <c r="G8" s="13"/>
      <c r="H8" s="13"/>
      <c r="I8" s="13"/>
    </row>
    <row r="9" spans="1:9" s="14" customFormat="1" ht="45" customHeight="1">
      <c r="A9" s="39" t="s">
        <v>112</v>
      </c>
      <c r="B9" s="39"/>
      <c r="C9" s="39"/>
      <c r="D9" s="39"/>
      <c r="E9" s="39"/>
      <c r="F9" s="39"/>
      <c r="G9" s="39"/>
      <c r="H9" s="39"/>
      <c r="I9" s="39"/>
    </row>
    <row r="10" spans="1:9" s="8" customFormat="1" ht="15">
      <c r="A10" s="40" t="s">
        <v>104</v>
      </c>
      <c r="B10" s="40"/>
      <c r="C10" s="40"/>
      <c r="D10" s="40"/>
      <c r="E10" s="40"/>
      <c r="F10" s="40"/>
      <c r="G10" s="40"/>
      <c r="H10" s="40"/>
      <c r="I10" s="40"/>
    </row>
    <row r="11" spans="1:9" s="8" customFormat="1" ht="15">
      <c r="A11" s="42"/>
      <c r="B11" s="42"/>
      <c r="C11" s="42"/>
      <c r="D11" s="42"/>
      <c r="E11" s="42"/>
      <c r="F11" s="42"/>
      <c r="G11" s="42"/>
      <c r="H11" s="42"/>
      <c r="I11" s="42"/>
    </row>
    <row r="12" spans="1:9" ht="76.5">
      <c r="A12" s="15" t="s">
        <v>1</v>
      </c>
      <c r="B12" s="15" t="s">
        <v>2</v>
      </c>
      <c r="C12" s="15" t="s">
        <v>25</v>
      </c>
      <c r="D12" s="15" t="s">
        <v>3</v>
      </c>
      <c r="E12" s="15" t="s">
        <v>4</v>
      </c>
      <c r="F12" s="15" t="s">
        <v>5</v>
      </c>
      <c r="G12" s="15" t="s">
        <v>26</v>
      </c>
      <c r="H12" s="15" t="s">
        <v>27</v>
      </c>
      <c r="I12" s="15" t="s">
        <v>6</v>
      </c>
    </row>
    <row r="13" spans="1:9" s="6" customFormat="1" ht="15">
      <c r="A13" s="25">
        <v>1</v>
      </c>
      <c r="B13" s="25">
        <v>2</v>
      </c>
      <c r="C13" s="26">
        <v>3</v>
      </c>
      <c r="D13" s="25">
        <v>4</v>
      </c>
      <c r="E13" s="25">
        <v>5</v>
      </c>
      <c r="F13" s="25">
        <v>6</v>
      </c>
      <c r="G13" s="25">
        <v>7</v>
      </c>
      <c r="H13" s="25">
        <v>8</v>
      </c>
      <c r="I13" s="25">
        <v>9</v>
      </c>
    </row>
    <row r="14" spans="1:9" s="6" customFormat="1" ht="51">
      <c r="A14" s="16" t="s">
        <v>7</v>
      </c>
      <c r="B14" s="17" t="s">
        <v>107</v>
      </c>
      <c r="C14" s="35">
        <v>10000</v>
      </c>
      <c r="D14" s="18"/>
      <c r="E14" s="18"/>
      <c r="F14" s="31"/>
      <c r="G14" s="31"/>
      <c r="H14" s="31"/>
      <c r="I14" s="18"/>
    </row>
    <row r="15" spans="1:9" s="6" customFormat="1" ht="15">
      <c r="A15" s="19" t="s">
        <v>8</v>
      </c>
      <c r="B15" s="20" t="s">
        <v>36</v>
      </c>
      <c r="C15" s="36"/>
      <c r="D15" s="19" t="s">
        <v>32</v>
      </c>
      <c r="E15" s="19" t="s">
        <v>31</v>
      </c>
      <c r="F15" s="32">
        <v>350</v>
      </c>
      <c r="G15" s="32">
        <f>+F15*5</f>
        <v>1750</v>
      </c>
      <c r="H15" s="32">
        <f>+G15*1.05</f>
        <v>1837.5</v>
      </c>
      <c r="I15" s="21" t="s">
        <v>33</v>
      </c>
    </row>
    <row r="16" spans="1:9" s="7" customFormat="1" ht="25.5">
      <c r="A16" s="22" t="s">
        <v>9</v>
      </c>
      <c r="B16" s="23" t="s">
        <v>108</v>
      </c>
      <c r="C16" s="41">
        <v>5300</v>
      </c>
      <c r="D16" s="19"/>
      <c r="E16" s="19"/>
      <c r="F16" s="32"/>
      <c r="G16" s="32"/>
      <c r="H16" s="32"/>
      <c r="I16" s="21"/>
    </row>
    <row r="17" spans="1:9" s="6" customFormat="1" ht="15">
      <c r="A17" s="19" t="s">
        <v>10</v>
      </c>
      <c r="B17" s="20" t="s">
        <v>37</v>
      </c>
      <c r="C17" s="41"/>
      <c r="D17" s="19" t="s">
        <v>86</v>
      </c>
      <c r="E17" s="19" t="s">
        <v>34</v>
      </c>
      <c r="F17" s="32">
        <v>200</v>
      </c>
      <c r="G17" s="32">
        <f>+F17*6</f>
        <v>1200</v>
      </c>
      <c r="H17" s="32">
        <f>+G17*1.05</f>
        <v>1260</v>
      </c>
      <c r="I17" s="21" t="s">
        <v>35</v>
      </c>
    </row>
    <row r="18" spans="1:9" s="6" customFormat="1" ht="15">
      <c r="A18" s="19" t="s">
        <v>11</v>
      </c>
      <c r="B18" s="20" t="s">
        <v>87</v>
      </c>
      <c r="C18" s="41"/>
      <c r="D18" s="19" t="s">
        <v>38</v>
      </c>
      <c r="E18" s="19" t="s">
        <v>39</v>
      </c>
      <c r="F18" s="32">
        <v>50</v>
      </c>
      <c r="G18" s="32">
        <v>200</v>
      </c>
      <c r="H18" s="32">
        <f>+G18*1.05</f>
        <v>210</v>
      </c>
      <c r="I18" s="21" t="s">
        <v>40</v>
      </c>
    </row>
    <row r="19" spans="1:9" s="6" customFormat="1" ht="15">
      <c r="A19" s="22" t="s">
        <v>12</v>
      </c>
      <c r="B19" s="23" t="s">
        <v>23</v>
      </c>
      <c r="C19" s="41">
        <v>1700</v>
      </c>
      <c r="D19" s="19"/>
      <c r="E19" s="19"/>
      <c r="F19" s="32"/>
      <c r="G19" s="32"/>
      <c r="H19" s="32"/>
      <c r="I19" s="21"/>
    </row>
    <row r="20" spans="1:9" s="6" customFormat="1" ht="15">
      <c r="A20" s="19" t="s">
        <v>13</v>
      </c>
      <c r="B20" s="20" t="s">
        <v>41</v>
      </c>
      <c r="C20" s="41"/>
      <c r="D20" s="19" t="s">
        <v>59</v>
      </c>
      <c r="E20" s="19" t="s">
        <v>43</v>
      </c>
      <c r="F20" s="32">
        <v>100</v>
      </c>
      <c r="G20" s="32">
        <f>+F20*9</f>
        <v>900</v>
      </c>
      <c r="H20" s="32">
        <f>+G20*1.05</f>
        <v>945</v>
      </c>
      <c r="I20" s="21" t="s">
        <v>44</v>
      </c>
    </row>
    <row r="21" spans="1:9" s="6" customFormat="1" ht="25.5">
      <c r="A21" s="19" t="s">
        <v>14</v>
      </c>
      <c r="B21" s="20" t="s">
        <v>110</v>
      </c>
      <c r="C21" s="41"/>
      <c r="D21" s="19" t="s">
        <v>45</v>
      </c>
      <c r="E21" s="19" t="s">
        <v>39</v>
      </c>
      <c r="F21" s="32">
        <v>100</v>
      </c>
      <c r="G21" s="32">
        <v>200</v>
      </c>
      <c r="H21" s="32">
        <f>+G21*1.05</f>
        <v>210</v>
      </c>
      <c r="I21" s="21" t="s">
        <v>46</v>
      </c>
    </row>
    <row r="22" spans="1:9" s="6" customFormat="1" ht="15">
      <c r="A22" s="22" t="s">
        <v>15</v>
      </c>
      <c r="B22" s="23" t="s">
        <v>24</v>
      </c>
      <c r="C22" s="41">
        <v>2000</v>
      </c>
      <c r="D22" s="19"/>
      <c r="E22" s="19"/>
      <c r="F22" s="32"/>
      <c r="G22" s="32"/>
      <c r="H22" s="32"/>
      <c r="I22" s="21"/>
    </row>
    <row r="23" spans="1:9" s="6" customFormat="1" ht="25.5">
      <c r="A23" s="19" t="s">
        <v>16</v>
      </c>
      <c r="B23" s="20" t="s">
        <v>47</v>
      </c>
      <c r="C23" s="41"/>
      <c r="D23" s="19" t="s">
        <v>58</v>
      </c>
      <c r="E23" s="19" t="s">
        <v>48</v>
      </c>
      <c r="F23" s="32">
        <v>633.5</v>
      </c>
      <c r="G23" s="32">
        <f>+F23*14</f>
        <v>8869</v>
      </c>
      <c r="H23" s="32">
        <f>+G23*1.05</f>
        <v>9312.4500000000007</v>
      </c>
      <c r="I23" s="21" t="s">
        <v>100</v>
      </c>
    </row>
    <row r="24" spans="1:9" s="6" customFormat="1" ht="25.5">
      <c r="A24" s="19" t="s">
        <v>17</v>
      </c>
      <c r="B24" s="20" t="s">
        <v>93</v>
      </c>
      <c r="C24" s="41"/>
      <c r="D24" s="19" t="s">
        <v>55</v>
      </c>
      <c r="E24" s="19" t="s">
        <v>56</v>
      </c>
      <c r="F24" s="32">
        <v>50</v>
      </c>
      <c r="G24" s="32">
        <v>50</v>
      </c>
      <c r="H24" s="32">
        <f>+G24*1.05</f>
        <v>52.5</v>
      </c>
      <c r="I24" s="21" t="s">
        <v>69</v>
      </c>
    </row>
    <row r="25" spans="1:9" s="6" customFormat="1" ht="15">
      <c r="A25" s="19" t="s">
        <v>49</v>
      </c>
      <c r="B25" s="20" t="s">
        <v>94</v>
      </c>
      <c r="C25" s="41"/>
      <c r="D25" s="19" t="s">
        <v>57</v>
      </c>
      <c r="E25" s="19" t="s">
        <v>82</v>
      </c>
      <c r="F25" s="32">
        <v>100</v>
      </c>
      <c r="G25" s="32">
        <v>300</v>
      </c>
      <c r="H25" s="32">
        <f t="shared" ref="H25" si="0">+G25*1.05</f>
        <v>315</v>
      </c>
      <c r="I25" s="21" t="s">
        <v>70</v>
      </c>
    </row>
    <row r="26" spans="1:9" s="6" customFormat="1" ht="15">
      <c r="A26" s="19" t="s">
        <v>50</v>
      </c>
      <c r="B26" s="20" t="s">
        <v>95</v>
      </c>
      <c r="C26" s="41"/>
      <c r="D26" s="19" t="s">
        <v>103</v>
      </c>
      <c r="E26" s="19" t="s">
        <v>83</v>
      </c>
      <c r="F26" s="32">
        <v>50</v>
      </c>
      <c r="G26" s="32">
        <f>50*72</f>
        <v>3600</v>
      </c>
      <c r="H26" s="32">
        <f t="shared" ref="H26" si="1">+G26*1.05</f>
        <v>3780</v>
      </c>
      <c r="I26" s="21" t="s">
        <v>71</v>
      </c>
    </row>
    <row r="27" spans="1:9" s="6" customFormat="1" ht="15">
      <c r="A27" s="19" t="s">
        <v>51</v>
      </c>
      <c r="B27" s="20" t="s">
        <v>96</v>
      </c>
      <c r="C27" s="41"/>
      <c r="D27" s="19" t="s">
        <v>102</v>
      </c>
      <c r="E27" s="19" t="s">
        <v>84</v>
      </c>
      <c r="F27" s="32">
        <v>50</v>
      </c>
      <c r="G27" s="32">
        <f>+F27*22</f>
        <v>1100</v>
      </c>
      <c r="H27" s="32">
        <f t="shared" ref="H27" si="2">+G27*1.05</f>
        <v>1155</v>
      </c>
      <c r="I27" s="21" t="s">
        <v>72</v>
      </c>
    </row>
    <row r="28" spans="1:9" s="6" customFormat="1" ht="15">
      <c r="A28" s="19" t="s">
        <v>52</v>
      </c>
      <c r="B28" s="20" t="s">
        <v>97</v>
      </c>
      <c r="C28" s="41"/>
      <c r="D28" s="19" t="s">
        <v>45</v>
      </c>
      <c r="E28" s="19" t="s">
        <v>39</v>
      </c>
      <c r="F28" s="32">
        <v>50</v>
      </c>
      <c r="G28" s="32">
        <v>100</v>
      </c>
      <c r="H28" s="32">
        <f t="shared" ref="H28" si="3">+G28*1.05</f>
        <v>105</v>
      </c>
      <c r="I28" s="21" t="s">
        <v>73</v>
      </c>
    </row>
    <row r="29" spans="1:9" s="6" customFormat="1" ht="25.5">
      <c r="A29" s="19" t="s">
        <v>53</v>
      </c>
      <c r="B29" s="20" t="s">
        <v>98</v>
      </c>
      <c r="C29" s="41"/>
      <c r="D29" s="19" t="s">
        <v>58</v>
      </c>
      <c r="E29" s="19" t="s">
        <v>43</v>
      </c>
      <c r="F29" s="32">
        <v>100</v>
      </c>
      <c r="G29" s="32">
        <f>+F29*14</f>
        <v>1400</v>
      </c>
      <c r="H29" s="32">
        <f t="shared" ref="H29" si="4">+G29*1.05</f>
        <v>1470</v>
      </c>
      <c r="I29" s="21" t="s">
        <v>74</v>
      </c>
    </row>
    <row r="30" spans="1:9" s="6" customFormat="1" ht="15">
      <c r="A30" s="19" t="s">
        <v>54</v>
      </c>
      <c r="B30" s="20" t="s">
        <v>99</v>
      </c>
      <c r="C30" s="41"/>
      <c r="D30" s="19" t="s">
        <v>58</v>
      </c>
      <c r="E30" s="19" t="s">
        <v>43</v>
      </c>
      <c r="F30" s="32">
        <v>100</v>
      </c>
      <c r="G30" s="32">
        <f>+F30*14</f>
        <v>1400</v>
      </c>
      <c r="H30" s="32">
        <f t="shared" ref="H30" si="5">+G30*1.05</f>
        <v>1470</v>
      </c>
      <c r="I30" s="21" t="s">
        <v>75</v>
      </c>
    </row>
    <row r="31" spans="1:9" s="6" customFormat="1" ht="15">
      <c r="A31" s="19" t="s">
        <v>60</v>
      </c>
      <c r="B31" s="20" t="s">
        <v>88</v>
      </c>
      <c r="C31" s="41"/>
      <c r="D31" s="19" t="s">
        <v>101</v>
      </c>
      <c r="E31" s="19" t="s">
        <v>85</v>
      </c>
      <c r="F31" s="32">
        <v>250</v>
      </c>
      <c r="G31" s="32">
        <f>+F31*7</f>
        <v>1750</v>
      </c>
      <c r="H31" s="32">
        <f t="shared" ref="H31" si="6">+G31*1.05</f>
        <v>1837.5</v>
      </c>
      <c r="I31" s="21" t="s">
        <v>76</v>
      </c>
    </row>
    <row r="32" spans="1:9" s="6" customFormat="1" ht="25.5">
      <c r="A32" s="19" t="s">
        <v>61</v>
      </c>
      <c r="B32" s="20" t="s">
        <v>111</v>
      </c>
      <c r="C32" s="41"/>
      <c r="D32" s="19" t="s">
        <v>55</v>
      </c>
      <c r="E32" s="19" t="s">
        <v>43</v>
      </c>
      <c r="F32" s="32">
        <v>150</v>
      </c>
      <c r="G32" s="32">
        <v>150</v>
      </c>
      <c r="H32" s="32">
        <f t="shared" ref="H32" si="7">+G32*1.05</f>
        <v>157.5</v>
      </c>
      <c r="I32" s="21" t="s">
        <v>77</v>
      </c>
    </row>
    <row r="33" spans="1:9" s="6" customFormat="1" ht="15">
      <c r="A33" s="19" t="s">
        <v>62</v>
      </c>
      <c r="B33" s="20" t="s">
        <v>89</v>
      </c>
      <c r="C33" s="41"/>
      <c r="D33" s="19" t="s">
        <v>63</v>
      </c>
      <c r="E33" s="19" t="s">
        <v>63</v>
      </c>
      <c r="F33" s="32">
        <v>30</v>
      </c>
      <c r="G33" s="32">
        <v>300</v>
      </c>
      <c r="H33" s="32">
        <f>+G33*1.21</f>
        <v>363</v>
      </c>
      <c r="I33" s="21" t="s">
        <v>78</v>
      </c>
    </row>
    <row r="34" spans="1:9" s="6" customFormat="1" ht="25.5">
      <c r="A34" s="19" t="s">
        <v>65</v>
      </c>
      <c r="B34" s="20" t="s">
        <v>90</v>
      </c>
      <c r="C34" s="41"/>
      <c r="D34" s="19" t="s">
        <v>55</v>
      </c>
      <c r="E34" s="19" t="s">
        <v>39</v>
      </c>
      <c r="F34" s="32">
        <v>50</v>
      </c>
      <c r="G34" s="32">
        <v>50</v>
      </c>
      <c r="H34" s="32">
        <f t="shared" ref="H34" si="8">+G34*1.05</f>
        <v>52.5</v>
      </c>
      <c r="I34" s="21" t="s">
        <v>79</v>
      </c>
    </row>
    <row r="35" spans="1:9" s="6" customFormat="1" ht="15">
      <c r="A35" s="19" t="s">
        <v>66</v>
      </c>
      <c r="B35" s="20" t="s">
        <v>91</v>
      </c>
      <c r="C35" s="41"/>
      <c r="D35" s="19" t="s">
        <v>42</v>
      </c>
      <c r="E35" s="19" t="s">
        <v>64</v>
      </c>
      <c r="F35" s="32">
        <v>100</v>
      </c>
      <c r="G35" s="32">
        <f>+F35*12</f>
        <v>1200</v>
      </c>
      <c r="H35" s="32">
        <f t="shared" ref="H35" si="9">+G35*1.05</f>
        <v>1260</v>
      </c>
      <c r="I35" s="21" t="s">
        <v>80</v>
      </c>
    </row>
    <row r="36" spans="1:9" s="6" customFormat="1" ht="25.5">
      <c r="A36" s="19" t="s">
        <v>67</v>
      </c>
      <c r="B36" s="20" t="s">
        <v>92</v>
      </c>
      <c r="C36" s="41"/>
      <c r="D36" s="19" t="s">
        <v>45</v>
      </c>
      <c r="E36" s="19" t="s">
        <v>68</v>
      </c>
      <c r="F36" s="32">
        <v>150</v>
      </c>
      <c r="G36" s="32">
        <f>150*2</f>
        <v>300</v>
      </c>
      <c r="H36" s="32">
        <f t="shared" ref="H36" si="10">+G36*1.05</f>
        <v>315</v>
      </c>
      <c r="I36" s="21" t="s">
        <v>81</v>
      </c>
    </row>
    <row r="37" spans="1:9" s="27" customFormat="1" ht="12.75">
      <c r="A37" s="46" t="s">
        <v>106</v>
      </c>
      <c r="B37" s="46"/>
      <c r="C37" s="46"/>
      <c r="D37" s="46"/>
      <c r="E37" s="46"/>
      <c r="F37" s="46"/>
      <c r="G37" s="33">
        <f>SUM(G15:G36)</f>
        <v>24819</v>
      </c>
      <c r="H37" s="33">
        <f>SUM(H15:H36)</f>
        <v>26107.95</v>
      </c>
      <c r="I37" s="24"/>
    </row>
    <row r="38" spans="1:9" s="28" customFormat="1" ht="12.75">
      <c r="A38" s="3"/>
      <c r="B38" s="3"/>
      <c r="C38" s="3"/>
      <c r="D38" s="3"/>
      <c r="E38" s="3"/>
      <c r="F38" s="3"/>
      <c r="G38" s="4"/>
      <c r="H38" s="3"/>
      <c r="I38" s="3"/>
    </row>
    <row r="39" spans="1:9" s="28" customFormat="1" ht="12.75">
      <c r="A39" s="3" t="s">
        <v>18</v>
      </c>
      <c r="B39" s="3"/>
      <c r="C39" s="3"/>
      <c r="D39" s="3"/>
      <c r="E39" s="3"/>
      <c r="F39" s="3"/>
      <c r="G39" s="4"/>
      <c r="H39" s="3"/>
      <c r="I39" s="3"/>
    </row>
    <row r="40" spans="1:9" s="28" customFormat="1" ht="25.15" customHeight="1">
      <c r="B40" s="43" t="s">
        <v>28</v>
      </c>
      <c r="C40" s="43"/>
      <c r="D40" s="43"/>
      <c r="E40" s="43"/>
      <c r="F40" s="43"/>
      <c r="G40" s="43"/>
      <c r="H40" s="43"/>
      <c r="I40" s="43"/>
    </row>
    <row r="41" spans="1:9" s="28" customFormat="1" ht="12.75">
      <c r="B41" s="3" t="s">
        <v>19</v>
      </c>
      <c r="C41" s="3"/>
      <c r="D41" s="3"/>
      <c r="E41" s="3"/>
      <c r="F41" s="3"/>
      <c r="G41" s="3"/>
      <c r="H41" s="3"/>
      <c r="I41" s="3"/>
    </row>
    <row r="42" spans="1:9" s="28" customFormat="1" ht="12.75">
      <c r="B42" s="3" t="s">
        <v>20</v>
      </c>
      <c r="C42" s="3"/>
      <c r="D42" s="3"/>
      <c r="E42" s="3"/>
      <c r="F42" s="3"/>
      <c r="G42" s="3"/>
      <c r="H42" s="3"/>
      <c r="I42" s="3"/>
    </row>
    <row r="43" spans="1:9" s="28" customFormat="1" ht="12.75">
      <c r="B43" s="44" t="s">
        <v>21</v>
      </c>
      <c r="C43" s="44"/>
      <c r="D43" s="44"/>
      <c r="E43" s="44"/>
      <c r="F43" s="44"/>
      <c r="G43" s="44"/>
      <c r="H43" s="44"/>
      <c r="I43" s="44"/>
    </row>
    <row r="44" spans="1:9" s="28" customFormat="1" ht="45" customHeight="1">
      <c r="A44" s="45" t="s">
        <v>22</v>
      </c>
      <c r="B44" s="45"/>
      <c r="C44" s="45"/>
      <c r="D44" s="45"/>
      <c r="E44" s="45"/>
      <c r="F44" s="45"/>
      <c r="G44" s="45"/>
      <c r="H44" s="45"/>
      <c r="I44" s="45"/>
    </row>
    <row r="45" spans="1:9" s="28" customFormat="1" ht="12.75">
      <c r="A45" s="37"/>
      <c r="B45" s="37"/>
      <c r="C45" s="37"/>
      <c r="D45" s="37"/>
      <c r="E45" s="37"/>
      <c r="F45" s="37"/>
      <c r="G45" s="37"/>
      <c r="H45" s="37"/>
      <c r="I45" s="37"/>
    </row>
    <row r="46" spans="1:9" s="28" customFormat="1" ht="12.75">
      <c r="A46" s="29"/>
      <c r="B46" s="29"/>
      <c r="C46" s="30"/>
    </row>
  </sheetData>
  <mergeCells count="17">
    <mergeCell ref="A37:F37"/>
    <mergeCell ref="A7:I7"/>
    <mergeCell ref="C14:C15"/>
    <mergeCell ref="A45:I45"/>
    <mergeCell ref="A1:I1"/>
    <mergeCell ref="A3:I3"/>
    <mergeCell ref="A4:I4"/>
    <mergeCell ref="A6:I6"/>
    <mergeCell ref="A9:I9"/>
    <mergeCell ref="A10:I10"/>
    <mergeCell ref="C19:C21"/>
    <mergeCell ref="C16:C18"/>
    <mergeCell ref="A11:I11"/>
    <mergeCell ref="B40:I40"/>
    <mergeCell ref="B43:I43"/>
    <mergeCell ref="A44:I44"/>
    <mergeCell ref="C22:C36"/>
  </mergeCells>
  <phoneticPr fontId="5" type="noConversion"/>
  <printOptions horizontalCentered="1"/>
  <pageMargins left="0.19685039370078741" right="0.19685039370078741" top="0.39370078740157483" bottom="0.39370078740157483" header="0" footer="0"/>
  <pageSetup paperSize="9" orientation="landscape" r:id="rId1"/>
  <ignoredErrors>
    <ignoredError sqref="H33" formula="1"/>
  </ignoredErrors>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Darbalapiai</vt:lpstr>
      </vt:variant>
      <vt:variant>
        <vt:i4>1</vt:i4>
      </vt:variant>
    </vt:vector>
  </HeadingPairs>
  <TitlesOfParts>
    <vt:vector size="1" baseType="lpstr">
      <vt:lpstr>AF_Specifikacija_2016</vt:lpstr>
    </vt:vector>
  </TitlesOfParts>
  <Company>VMKL-AF</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VyrFin</dc:creator>
  <cp:lastModifiedBy>VMKL</cp:lastModifiedBy>
  <cp:lastPrinted>2015-12-16T12:21:07Z</cp:lastPrinted>
  <dcterms:created xsi:type="dcterms:W3CDTF">2015-10-07T11:52:22Z</dcterms:created>
  <dcterms:modified xsi:type="dcterms:W3CDTF">2016-02-08T07:33:46Z</dcterms:modified>
</cp:coreProperties>
</file>